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15" tabRatio="597" activeTab="6"/>
  </bookViews>
  <sheets>
    <sheet name="Titlist" sheetId="1" r:id="rId1"/>
    <sheet name="repre" sheetId="2" r:id="rId2"/>
    <sheet name="MČR" sheetId="3" r:id="rId3"/>
    <sheet name="ČP" sheetId="4" r:id="rId4"/>
    <sheet name="oblast.ž.1" sheetId="5" r:id="rId5"/>
    <sheet name="oblast.ž.2" sheetId="6" r:id="rId6"/>
    <sheet name="celk.přehled" sheetId="7" r:id="rId7"/>
  </sheets>
  <definedNames>
    <definedName name="a">'repre'!$B$1</definedName>
    <definedName name="DATABASE" localSheetId="3">'ČP'!$C$3:$W$23</definedName>
    <definedName name="DATABASE">'MČR'!$C$3:$AB$59</definedName>
    <definedName name="_xlnm.Print_Area" localSheetId="6">'celk.přehled'!$A$1:$G$94</definedName>
    <definedName name="_xlnm.Print_Area" localSheetId="1">'repre'!$A$1:$AJ$29</definedName>
    <definedName name="_xlnm.Print_Area" localSheetId="0">'Titlist'!$A$1:$AW$31</definedName>
  </definedNames>
  <calcPr fullCalcOnLoad="1"/>
</workbook>
</file>

<file path=xl/sharedStrings.xml><?xml version="1.0" encoding="utf-8"?>
<sst xmlns="http://schemas.openxmlformats.org/spreadsheetml/2006/main" count="383" uniqueCount="172">
  <si>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</si>
  <si>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</si>
  <si>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</si>
  <si>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</si>
  <si>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</si>
  <si>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</si>
  <si>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</si>
  <si>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</si>
  <si>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</si>
  <si>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</si>
  <si>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</si>
  <si>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</si>
  <si>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</si>
  <si>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</si>
  <si>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</si>
  <si>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</si>
  <si>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</si>
  <si>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</si>
  <si>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</si>
  <si>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</si>
  <si>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</si>
  <si>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</si>
  <si>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</si>
  <si>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</si>
  <si>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</si>
  <si>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</si>
  <si>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</si>
  <si>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</si>
  <si>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</si>
  <si>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</si>
  <si>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</si>
  <si>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</si>
  <si>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</si>
  <si>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</si>
  <si>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</si>
  <si>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</si>
  <si>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</si>
  <si>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</si>
  <si>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</si>
  <si>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</si>
  <si>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</si>
  <si>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</si>
  <si>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</si>
  <si>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</si>
  <si>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</si>
  <si>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</si>
  <si>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</si>
  <si>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</si>
  <si>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</si>
  <si>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</si>
  <si>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</si>
  <si>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</si>
  <si>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</si>
  <si>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</si>
  <si>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</si>
  <si>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</si>
  <si>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</si>
  <si>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</si>
  <si>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</si>
  <si>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</si>
  <si>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</si>
  <si>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</si>
  <si>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</si>
  <si>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</si>
  <si>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</si>
  <si>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</si>
  <si>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Všem oddílům ČSK DV</t>
  </si>
  <si>
    <t>Celkově získané body v jednotlivých oblastech :</t>
  </si>
  <si>
    <t>Oblastní žebříčky Čech a Moravy ve slalomu a sjezdu</t>
  </si>
  <si>
    <t xml:space="preserve">Celkem bodů </t>
  </si>
  <si>
    <t>celk</t>
  </si>
  <si>
    <t>KK Brno</t>
  </si>
  <si>
    <t>číslo</t>
  </si>
  <si>
    <t>Vlašim</t>
  </si>
  <si>
    <t>Sláv.HK</t>
  </si>
  <si>
    <t>sprint</t>
  </si>
  <si>
    <t>SKVeselí</t>
  </si>
  <si>
    <t>Tabulky a souhrn</t>
  </si>
  <si>
    <t>Třebech.</t>
  </si>
  <si>
    <t>Žel.Brod</t>
  </si>
  <si>
    <t>So Písek</t>
  </si>
  <si>
    <t>Ostrava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</si>
  <si>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</si>
  <si>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</si>
  <si>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</si>
  <si>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</si>
  <si>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</si>
  <si>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</si>
  <si>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</si>
  <si>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</si>
  <si>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</si>
  <si>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</si>
  <si>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1</t>
  </si>
  <si>
    <t>strana 2</t>
  </si>
  <si>
    <t>strana 3</t>
  </si>
  <si>
    <t>strana 4</t>
  </si>
  <si>
    <t>strana 5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</si>
  <si>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</si>
  <si>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</si>
  <si>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</si>
  <si>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</si>
  <si>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</si>
  <si>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</si>
  <si>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</si>
  <si>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</si>
  <si>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</si>
  <si>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</si>
  <si>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</si>
  <si>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</si>
  <si>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</si>
  <si>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</si>
  <si>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</si>
  <si>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</si>
  <si>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</si>
  <si>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</si>
  <si>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</si>
  <si>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</si>
  <si>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</si>
  <si>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</si>
  <si>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</si>
  <si>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</si>
  <si>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</si>
  <si>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Reprezentace</t>
  </si>
  <si>
    <t>Pardub</t>
  </si>
  <si>
    <t>KK Brand</t>
  </si>
  <si>
    <t>SK Veselí</t>
  </si>
  <si>
    <t>Slalom celkem</t>
  </si>
  <si>
    <t>Sjezd celkem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</si>
  <si>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</si>
  <si>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</si>
  <si>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</si>
  <si>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</si>
  <si>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</si>
  <si>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</si>
  <si>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</si>
  <si>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</si>
  <si>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</si>
  <si>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</si>
  <si>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</si>
  <si>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</si>
  <si>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</si>
  <si>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</si>
  <si>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</si>
  <si>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</si>
  <si>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</si>
  <si>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</si>
  <si>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</si>
  <si>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</si>
  <si>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Mistrovství České republiky U 23, dorostu a žactva</t>
  </si>
  <si>
    <t>Český pohár ve slalomu a sjezdu - závodníci do 23 let</t>
  </si>
  <si>
    <t xml:space="preserve">   (závodníci do 23 let)</t>
  </si>
  <si>
    <t>SKŽižkov</t>
  </si>
  <si>
    <t>Kotva B.</t>
  </si>
  <si>
    <t>VSKRájec</t>
  </si>
  <si>
    <t>sestavila Hana Kneblová, předsedkyně ZK</t>
  </si>
  <si>
    <t>bodů za sportovní výsledky dosažené v roce 2015</t>
  </si>
  <si>
    <t xml:space="preserve">     Veškeré údaje na následujících stránkách jsou vám předkládány ke kontrole a k event. reklamacím. Podklady byly sestaveny na základě Přílohy č.2 Směrnic pro závodění v roce 2015. Dotace vypočtené na podkladu těchto tabulek budou vypláceny v roce 2016 pouze oddílům, které odeberou svazové známky na běžný rok do 30.4.2016. </t>
  </si>
  <si>
    <t>Body získané za reprezentaci - 2015</t>
  </si>
  <si>
    <t>Zisk bodů za umístění v Mistrovství ČR 2015</t>
  </si>
  <si>
    <t>Český pohár 2015</t>
  </si>
  <si>
    <t>Zisk bodů za umístění v oblastních žebříčcích 2015</t>
  </si>
  <si>
    <t>Body za sportovní výsledky v roce 2015 - celkový přehled</t>
  </si>
  <si>
    <t>MS sprint + ME sjezd + sprint sen.</t>
  </si>
  <si>
    <t>MSJ sjezd + sprint</t>
  </si>
  <si>
    <t>MS  U23  sjezd + sprint</t>
  </si>
  <si>
    <t>Ot.Strak.</t>
  </si>
  <si>
    <t>Postřelm</t>
  </si>
  <si>
    <t>,</t>
  </si>
  <si>
    <t>Tzunami</t>
  </si>
  <si>
    <t>Stonava</t>
  </si>
  <si>
    <t>dne 8.11.2015</t>
  </si>
  <si>
    <t>Reklamace k uvedeným údajům zasílejte do 30.12.2015 na adresu: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</si>
</sst>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color indexed="8"/>
      <name val="Arial CE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 indent="1"/>
    </xf>
    <xf numFmtId="164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wrapText="1" indent="2"/>
    </xf>
    <xf numFmtId="1" fontId="1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vertical="center" inden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left" indent="1"/>
    </xf>
    <xf numFmtId="164" fontId="15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/>
    </xf>
    <xf numFmtId="1" fontId="0" fillId="0" borderId="23" xfId="0" applyNumberForma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7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" fontId="7" fillId="0" borderId="35" xfId="0" applyNumberFormat="1" applyFont="1" applyBorder="1" applyAlignment="1">
      <alignment horizontal="center" vertical="center" textRotation="90"/>
    </xf>
    <xf numFmtId="164" fontId="7" fillId="0" borderId="36" xfId="0" applyNumberFormat="1" applyFont="1" applyBorder="1" applyAlignment="1">
      <alignment horizontal="center" vertical="center" textRotation="90"/>
    </xf>
    <xf numFmtId="164" fontId="7" fillId="0" borderId="35" xfId="0" applyNumberFormat="1" applyFont="1" applyBorder="1" applyAlignment="1">
      <alignment horizontal="center" vertical="center" textRotation="90"/>
    </xf>
    <xf numFmtId="164" fontId="7" fillId="0" borderId="37" xfId="0" applyNumberFormat="1" applyFont="1" applyBorder="1" applyAlignment="1">
      <alignment horizontal="center" vertical="center" textRotation="90"/>
    </xf>
    <xf numFmtId="164" fontId="7" fillId="0" borderId="38" xfId="0" applyNumberFormat="1" applyFont="1" applyBorder="1" applyAlignment="1">
      <alignment horizontal="center" vertical="center" textRotation="90"/>
    </xf>
    <xf numFmtId="0" fontId="7" fillId="0" borderId="39" xfId="0" applyFont="1" applyBorder="1" applyAlignment="1">
      <alignment/>
    </xf>
    <xf numFmtId="164" fontId="8" fillId="0" borderId="40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1" fontId="1" fillId="0" borderId="44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64" fontId="0" fillId="0" borderId="49" xfId="0" applyNumberFormat="1" applyFill="1" applyBorder="1" applyAlignment="1">
      <alignment/>
    </xf>
    <xf numFmtId="164" fontId="0" fillId="0" borderId="50" xfId="0" applyNumberFormat="1" applyFill="1" applyBorder="1" applyAlignment="1">
      <alignment/>
    </xf>
    <xf numFmtId="164" fontId="0" fillId="0" borderId="51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0" fillId="0" borderId="34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0" borderId="5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24" xfId="0" applyNumberForma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1" fontId="0" fillId="0" borderId="44" xfId="0" applyNumberFormat="1" applyFont="1" applyBorder="1" applyAlignment="1">
      <alignment/>
    </xf>
    <xf numFmtId="1" fontId="0" fillId="0" borderId="47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164" fontId="62" fillId="0" borderId="20" xfId="0" applyNumberFormat="1" applyFont="1" applyBorder="1" applyAlignment="1">
      <alignment/>
    </xf>
    <xf numFmtId="1" fontId="0" fillId="0" borderId="4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7" fillId="0" borderId="41" xfId="0" applyFont="1" applyBorder="1" applyAlignment="1">
      <alignment horizontal="center"/>
    </xf>
    <xf numFmtId="1" fontId="0" fillId="0" borderId="55" xfId="0" applyNumberFormat="1" applyBorder="1" applyAlignment="1">
      <alignment/>
    </xf>
    <xf numFmtId="0" fontId="0" fillId="0" borderId="56" xfId="0" applyBorder="1" applyAlignment="1">
      <alignment horizontal="center"/>
    </xf>
    <xf numFmtId="1" fontId="0" fillId="0" borderId="42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1" fontId="0" fillId="0" borderId="57" xfId="0" applyNumberForma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64" fontId="0" fillId="0" borderId="24" xfId="0" applyNumberFormat="1" applyFill="1" applyBorder="1" applyAlignment="1">
      <alignment/>
    </xf>
    <xf numFmtId="0" fontId="0" fillId="0" borderId="47" xfId="0" applyBorder="1" applyAlignment="1">
      <alignment/>
    </xf>
    <xf numFmtId="0" fontId="1" fillId="0" borderId="30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164" fontId="0" fillId="0" borderId="31" xfId="0" applyNumberFormat="1" applyFill="1" applyBorder="1" applyAlignment="1">
      <alignment/>
    </xf>
    <xf numFmtId="2" fontId="1" fillId="0" borderId="51" xfId="0" applyNumberFormat="1" applyFont="1" applyBorder="1" applyAlignment="1">
      <alignment horizontal="center"/>
    </xf>
    <xf numFmtId="164" fontId="0" fillId="0" borderId="57" xfId="0" applyNumberFormat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0" borderId="61" xfId="0" applyNumberFormat="1" applyBorder="1" applyAlignment="1">
      <alignment/>
    </xf>
    <xf numFmtId="1" fontId="1" fillId="0" borderId="62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1" fontId="0" fillId="0" borderId="29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50" xfId="0" applyFont="1" applyBorder="1" applyAlignment="1">
      <alignment/>
    </xf>
    <xf numFmtId="1" fontId="0" fillId="0" borderId="51" xfId="0" applyNumberFormat="1" applyBorder="1" applyAlignment="1">
      <alignment/>
    </xf>
    <xf numFmtId="2" fontId="1" fillId="0" borderId="58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5" fillId="0" borderId="24" xfId="0" applyNumberFormat="1" applyFont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57" xfId="0" applyNumberFormat="1" applyFont="1" applyBorder="1" applyAlignment="1">
      <alignment horizontal="center"/>
    </xf>
    <xf numFmtId="164" fontId="17" fillId="0" borderId="5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vertical="center" textRotation="90"/>
    </xf>
    <xf numFmtId="1" fontId="0" fillId="0" borderId="25" xfId="0" applyNumberFormat="1" applyFont="1" applyBorder="1" applyAlignment="1">
      <alignment vertical="center" textRotation="90"/>
    </xf>
    <xf numFmtId="1" fontId="23" fillId="0" borderId="19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65" xfId="0" applyNumberFormat="1" applyFont="1" applyBorder="1" applyAlignment="1">
      <alignment horizontal="center" vertical="center" textRotation="90"/>
    </xf>
    <xf numFmtId="1" fontId="0" fillId="0" borderId="19" xfId="0" applyNumberFormat="1" applyFont="1" applyBorder="1" applyAlignment="1">
      <alignment horizontal="center" vertical="center" textRotation="90"/>
    </xf>
    <xf numFmtId="1" fontId="0" fillId="0" borderId="21" xfId="0" applyNumberFormat="1" applyFont="1" applyBorder="1" applyAlignment="1">
      <alignment horizontal="center" vertical="center" textRotation="90"/>
    </xf>
    <xf numFmtId="1" fontId="4" fillId="0" borderId="1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 textRotation="90"/>
    </xf>
    <xf numFmtId="0" fontId="16" fillId="0" borderId="4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8"/>
  <sheetViews>
    <sheetView zoomScalePageLayoutView="0" workbookViewId="0" topLeftCell="A1">
      <selection activeCell="AU28" sqref="AU28"/>
    </sheetView>
  </sheetViews>
  <sheetFormatPr defaultColWidth="8.875" defaultRowHeight="12.75"/>
  <cols>
    <col min="1" max="1" width="5.625" style="7" customWidth="1"/>
    <col min="2" max="2" width="7.875" style="7" customWidth="1"/>
    <col min="3" max="3" width="10.75390625" style="7" customWidth="1"/>
    <col min="4" max="6" width="8.875" style="56" hidden="1" customWidth="1"/>
    <col min="7" max="24" width="8.875" style="7" hidden="1" customWidth="1"/>
    <col min="25" max="25" width="12.875" style="7" customWidth="1"/>
    <col min="26" max="26" width="2.25390625" style="7" customWidth="1"/>
    <col min="27" max="27" width="4.25390625" style="7" customWidth="1"/>
    <col min="28" max="28" width="9.75390625" style="7" customWidth="1"/>
    <col min="29" max="29" width="0.875" style="7" hidden="1" customWidth="1"/>
    <col min="30" max="42" width="8.875" style="7" hidden="1" customWidth="1"/>
    <col min="43" max="43" width="0.12890625" style="7" hidden="1" customWidth="1"/>
    <col min="44" max="44" width="9.875" style="7" customWidth="1"/>
    <col min="45" max="45" width="1.12109375" style="7" customWidth="1"/>
    <col min="46" max="46" width="4.625" style="7" customWidth="1"/>
    <col min="47" max="47" width="10.625" style="7" customWidth="1"/>
    <col min="48" max="48" width="9.75390625" style="7" customWidth="1"/>
    <col min="49" max="49" width="2.75390625" style="7" customWidth="1"/>
    <col min="50" max="50" width="8.875" style="7" customWidth="1"/>
    <col min="51" max="51" width="11.75390625" style="7" hidden="1" customWidth="1"/>
    <col min="52" max="16384" width="8.875" style="7" customWidth="1"/>
  </cols>
  <sheetData>
    <row r="1" spans="2:48" ht="27.75" customHeight="1">
      <c r="B1" s="241" t="s">
        <v>66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</row>
    <row r="2" spans="2:48" ht="20.25">
      <c r="B2" s="242" t="s">
        <v>77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</row>
    <row r="3" spans="2:48" ht="15.75">
      <c r="B3" s="243" t="s">
        <v>155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</row>
    <row r="4" spans="2:48" ht="15.75" customHeight="1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</row>
    <row r="5" spans="2:49" ht="12.75">
      <c r="B5" s="245" t="s">
        <v>156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46"/>
    </row>
    <row r="6" spans="2:49" ht="46.5" customHeight="1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46"/>
    </row>
    <row r="7" spans="2:48" ht="12.75">
      <c r="B7" s="14"/>
      <c r="C7" s="8"/>
      <c r="D7" s="10"/>
      <c r="E7" s="10"/>
      <c r="F7" s="64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1"/>
      <c r="AS7" s="12"/>
      <c r="AT7" s="12"/>
      <c r="AU7" s="12"/>
      <c r="AV7" s="13"/>
    </row>
    <row r="8" spans="2:48" ht="12.75">
      <c r="B8" s="14"/>
      <c r="C8" s="182" t="s">
        <v>170</v>
      </c>
      <c r="D8" s="10"/>
      <c r="E8" s="10"/>
      <c r="F8" s="64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10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R8" s="8" t="s">
        <v>154</v>
      </c>
      <c r="AS8" s="12"/>
      <c r="AT8" s="12"/>
      <c r="AU8" s="12"/>
      <c r="AV8" s="13"/>
    </row>
    <row r="9" spans="2:48" ht="12.75">
      <c r="B9" s="14"/>
      <c r="C9" s="8"/>
      <c r="D9" s="10"/>
      <c r="E9" s="10"/>
      <c r="F9" s="64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2"/>
      <c r="AT9" s="12"/>
      <c r="AU9" s="12"/>
      <c r="AV9" s="13"/>
    </row>
    <row r="10" spans="2:43" ht="12.75">
      <c r="B10" s="8"/>
      <c r="C10" s="8"/>
      <c r="D10" s="10"/>
      <c r="E10" s="10"/>
      <c r="F10" s="64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</row>
    <row r="11" spans="2:43" ht="20.25">
      <c r="B11" s="17" t="s">
        <v>67</v>
      </c>
      <c r="D11" s="10"/>
      <c r="E11" s="10"/>
      <c r="F11" s="64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</row>
    <row r="12" spans="2:50" ht="15">
      <c r="B12" s="18"/>
      <c r="D12" s="10"/>
      <c r="E12" s="10"/>
      <c r="F12" s="64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U12" s="239"/>
      <c r="AV12" s="239"/>
      <c r="AW12" s="19"/>
      <c r="AX12" s="53"/>
    </row>
    <row r="13" spans="2:53" ht="15">
      <c r="B13" s="18" t="s">
        <v>122</v>
      </c>
      <c r="D13" s="10"/>
      <c r="E13" s="10"/>
      <c r="F13" s="64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8"/>
      <c r="AQ13" s="8"/>
      <c r="AU13" s="147">
        <f>repre!AJ23</f>
        <v>4198</v>
      </c>
      <c r="AV13" s="80"/>
      <c r="AW13" s="19"/>
      <c r="AX13" s="53"/>
      <c r="BA13" s="99"/>
    </row>
    <row r="14" spans="2:50" ht="15">
      <c r="B14" s="18" t="s">
        <v>148</v>
      </c>
      <c r="D14" s="10"/>
      <c r="E14" s="10"/>
      <c r="F14" s="64"/>
      <c r="G14" s="9"/>
      <c r="H14" s="9"/>
      <c r="I14" s="9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8"/>
      <c r="AQ14" s="8"/>
      <c r="AU14" s="147">
        <f>MČR!R35</f>
        <v>2822</v>
      </c>
      <c r="AV14" s="80"/>
      <c r="AW14" s="19"/>
      <c r="AX14" s="53"/>
    </row>
    <row r="15" spans="2:50" ht="15">
      <c r="B15" s="18" t="s">
        <v>149</v>
      </c>
      <c r="D15" s="10"/>
      <c r="E15" s="10"/>
      <c r="F15" s="64"/>
      <c r="G15" s="9"/>
      <c r="H15" s="9"/>
      <c r="I15" s="9"/>
      <c r="J15" s="9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8"/>
      <c r="AQ15" s="8"/>
      <c r="AU15" s="147">
        <f>ČP!P21</f>
        <v>834</v>
      </c>
      <c r="AV15" s="80"/>
      <c r="AW15" s="19"/>
      <c r="AX15" s="53"/>
    </row>
    <row r="16" spans="2:49" ht="15">
      <c r="B16" s="18" t="s">
        <v>68</v>
      </c>
      <c r="D16" s="10"/>
      <c r="E16" s="10"/>
      <c r="F16" s="64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8"/>
      <c r="AQ16" s="8"/>
      <c r="AU16" s="57">
        <v>2411</v>
      </c>
      <c r="AV16" s="81"/>
      <c r="AW16" s="19"/>
    </row>
    <row r="17" spans="2:53" ht="15">
      <c r="B17" s="170" t="s">
        <v>150</v>
      </c>
      <c r="C17" s="171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6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8"/>
      <c r="AQ17" s="8"/>
      <c r="AV17" s="65"/>
      <c r="AW17" s="19"/>
      <c r="BA17" s="82"/>
    </row>
    <row r="18" spans="2:53" ht="12.75">
      <c r="B18" s="16"/>
      <c r="D18" s="10"/>
      <c r="E18" s="10"/>
      <c r="F18" s="64"/>
      <c r="G18" s="9"/>
      <c r="H18" s="9"/>
      <c r="I18" s="9"/>
      <c r="J18" s="9"/>
      <c r="K18" s="9"/>
      <c r="L18" s="9"/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8"/>
      <c r="AQ18" s="8"/>
      <c r="AV18" s="65"/>
      <c r="AW18" s="19"/>
      <c r="BA18" s="82"/>
    </row>
    <row r="19" spans="2:49" ht="18">
      <c r="B19" s="20" t="s">
        <v>69</v>
      </c>
      <c r="D19" s="10"/>
      <c r="E19" s="10"/>
      <c r="F19" s="64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8"/>
      <c r="AQ19" s="8"/>
      <c r="AU19" s="148">
        <f>SUM(AU13:AU16)</f>
        <v>10265</v>
      </c>
      <c r="AV19" s="66"/>
      <c r="AW19" s="19"/>
    </row>
    <row r="20" spans="2:48" ht="12.75" customHeight="1">
      <c r="B20" s="20"/>
      <c r="D20" s="10"/>
      <c r="E20" s="10"/>
      <c r="F20" s="64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8"/>
      <c r="AQ20" s="8"/>
      <c r="AS20" s="150"/>
      <c r="AU20" s="35"/>
      <c r="AV20" s="35"/>
    </row>
    <row r="21" spans="2:49" ht="12.75">
      <c r="B21" s="150" t="s">
        <v>133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28"/>
    </row>
    <row r="22" spans="2:49" ht="12.75">
      <c r="B22" s="183" t="s">
        <v>171</v>
      </c>
      <c r="C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150"/>
      <c r="AT22" s="150"/>
      <c r="AU22" s="150"/>
      <c r="AV22" s="150"/>
      <c r="AW22" s="28"/>
    </row>
    <row r="23" spans="2:49" ht="15">
      <c r="B23" s="163" t="s">
        <v>145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34"/>
      <c r="AT23" s="150"/>
      <c r="AU23" s="150"/>
      <c r="AV23" s="150"/>
      <c r="AW23" s="28"/>
    </row>
    <row r="24" spans="2:49" ht="15">
      <c r="B24" s="163" t="s">
        <v>146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56"/>
      <c r="AT24" s="34"/>
      <c r="AU24" s="34"/>
      <c r="AV24" s="34"/>
      <c r="AW24" s="56"/>
    </row>
    <row r="25" spans="2:49" ht="15">
      <c r="B25" s="164" t="s">
        <v>147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49"/>
      <c r="AT25" s="56"/>
      <c r="AU25" s="56"/>
      <c r="AV25" s="56"/>
      <c r="AW25" s="149"/>
    </row>
    <row r="26" spans="45:49" ht="15">
      <c r="AS26" s="149"/>
      <c r="AT26" s="149"/>
      <c r="AU26" s="149"/>
      <c r="AV26" s="149"/>
      <c r="AW26" s="149"/>
    </row>
    <row r="27" spans="45:49" ht="15">
      <c r="AS27" s="38"/>
      <c r="AT27" s="149"/>
      <c r="AU27" s="149"/>
      <c r="AV27" s="149"/>
      <c r="AW27" s="38"/>
    </row>
    <row r="28" spans="45:49" ht="14.25">
      <c r="AS28" s="38"/>
      <c r="AT28" s="38"/>
      <c r="AU28" s="38"/>
      <c r="AV28" s="38"/>
      <c r="AW28" s="38"/>
    </row>
    <row r="29" spans="2:48" ht="14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56"/>
      <c r="AT29" s="38"/>
      <c r="AU29" s="38"/>
      <c r="AV29" s="38"/>
    </row>
    <row r="30" spans="2:49" s="42" customFormat="1" ht="15">
      <c r="B30" s="56" t="s">
        <v>92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37"/>
      <c r="AT30" s="56"/>
      <c r="AU30" s="56"/>
      <c r="AV30" s="56"/>
      <c r="AW30" s="37"/>
    </row>
    <row r="31" spans="2:48" ht="1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T31" s="37"/>
      <c r="AU31" s="37"/>
      <c r="AV31" s="37"/>
    </row>
    <row r="36" ht="15" customHeight="1"/>
    <row r="37" spans="2:7" ht="15" customHeight="1">
      <c r="B37" s="239"/>
      <c r="C37" s="239"/>
      <c r="D37" s="239"/>
      <c r="E37" s="239"/>
      <c r="F37" s="239"/>
      <c r="G37" s="239"/>
    </row>
    <row r="38" spans="2:7" ht="14.25">
      <c r="B38" s="240"/>
      <c r="C38" s="240"/>
      <c r="D38" s="240"/>
      <c r="E38" s="240"/>
      <c r="F38" s="240"/>
      <c r="G38" s="240"/>
    </row>
  </sheetData>
  <sheetProtection/>
  <mergeCells count="8">
    <mergeCell ref="B37:G37"/>
    <mergeCell ref="B38:G38"/>
    <mergeCell ref="B1:AV1"/>
    <mergeCell ref="AU12:AV12"/>
    <mergeCell ref="B2:AV2"/>
    <mergeCell ref="B3:AV3"/>
    <mergeCell ref="B4:AV4"/>
    <mergeCell ref="B5:AV6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S13" sqref="AS13"/>
    </sheetView>
  </sheetViews>
  <sheetFormatPr defaultColWidth="9.00390625" defaultRowHeight="12.75"/>
  <cols>
    <col min="1" max="1" width="4.25390625" style="30" customWidth="1"/>
    <col min="2" max="2" width="5.875" style="30" customWidth="1"/>
    <col min="3" max="3" width="9.625" style="30" customWidth="1"/>
    <col min="4" max="7" width="5.125" style="31" customWidth="1"/>
    <col min="8" max="8" width="6.00390625" style="30" customWidth="1"/>
    <col min="9" max="9" width="5.75390625" style="30" customWidth="1"/>
    <col min="10" max="14" width="5.125" style="30" customWidth="1"/>
    <col min="15" max="15" width="5.75390625" style="30" customWidth="1"/>
    <col min="16" max="16" width="5.125" style="30" customWidth="1"/>
    <col min="17" max="18" width="5.125" style="30" hidden="1" customWidth="1"/>
    <col min="19" max="21" width="5.125" style="30" customWidth="1"/>
    <col min="22" max="22" width="5.375" style="30" customWidth="1"/>
    <col min="23" max="23" width="8.875" style="30" customWidth="1"/>
    <col min="24" max="28" width="5.125" style="30" customWidth="1"/>
    <col min="29" max="29" width="5.75390625" style="30" customWidth="1"/>
    <col min="30" max="34" width="5.125" style="30" customWidth="1"/>
    <col min="35" max="35" width="5.75390625" style="30" customWidth="1"/>
    <col min="36" max="36" width="7.25390625" style="30" customWidth="1"/>
    <col min="37" max="16384" width="9.125" style="30" customWidth="1"/>
  </cols>
  <sheetData>
    <row r="1" spans="2:36" ht="26.25">
      <c r="B1" s="248" t="s">
        <v>157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2:36" ht="13.5" thickBot="1">
      <c r="B2" s="251" t="s">
        <v>109</v>
      </c>
      <c r="C2" s="251" t="s">
        <v>64</v>
      </c>
      <c r="D2" s="249" t="s">
        <v>138</v>
      </c>
      <c r="E2" s="249"/>
      <c r="F2" s="249"/>
      <c r="G2" s="249"/>
      <c r="H2" s="249"/>
      <c r="I2" s="250"/>
      <c r="J2" s="249" t="s">
        <v>139</v>
      </c>
      <c r="K2" s="249"/>
      <c r="L2" s="249"/>
      <c r="M2" s="249"/>
      <c r="N2" s="249"/>
      <c r="O2" s="250"/>
      <c r="P2" s="249" t="s">
        <v>162</v>
      </c>
      <c r="Q2" s="249"/>
      <c r="R2" s="249"/>
      <c r="S2" s="249"/>
      <c r="T2" s="249"/>
      <c r="U2" s="249"/>
      <c r="V2" s="249"/>
      <c r="W2" s="250"/>
      <c r="X2" s="249" t="s">
        <v>163</v>
      </c>
      <c r="Y2" s="249"/>
      <c r="Z2" s="249"/>
      <c r="AA2" s="249"/>
      <c r="AB2" s="249"/>
      <c r="AC2" s="250"/>
      <c r="AD2" s="249" t="s">
        <v>164</v>
      </c>
      <c r="AE2" s="249"/>
      <c r="AF2" s="249"/>
      <c r="AG2" s="249"/>
      <c r="AH2" s="249"/>
      <c r="AI2" s="250"/>
      <c r="AJ2" s="251" t="s">
        <v>49</v>
      </c>
    </row>
    <row r="3" spans="2:36" ht="12.75">
      <c r="B3" s="252"/>
      <c r="C3" s="251"/>
      <c r="D3" s="153" t="s">
        <v>0</v>
      </c>
      <c r="E3" s="153" t="s">
        <v>1</v>
      </c>
      <c r="F3" s="153" t="s">
        <v>65</v>
      </c>
      <c r="G3" s="153" t="s">
        <v>106</v>
      </c>
      <c r="H3" s="195" t="s">
        <v>132</v>
      </c>
      <c r="I3" s="205" t="s">
        <v>70</v>
      </c>
      <c r="J3" s="200" t="s">
        <v>0</v>
      </c>
      <c r="K3" s="153" t="s">
        <v>1</v>
      </c>
      <c r="L3" s="153" t="s">
        <v>65</v>
      </c>
      <c r="M3" s="153" t="s">
        <v>106</v>
      </c>
      <c r="N3" s="195" t="s">
        <v>132</v>
      </c>
      <c r="O3" s="205" t="s">
        <v>70</v>
      </c>
      <c r="P3" s="200" t="s">
        <v>0</v>
      </c>
      <c r="Q3" s="153" t="s">
        <v>1</v>
      </c>
      <c r="R3" s="153" t="s">
        <v>65</v>
      </c>
      <c r="S3" s="153" t="s">
        <v>106</v>
      </c>
      <c r="T3" s="153" t="s">
        <v>65</v>
      </c>
      <c r="U3" s="153" t="s">
        <v>132</v>
      </c>
      <c r="V3" s="195" t="s">
        <v>1</v>
      </c>
      <c r="W3" s="205" t="s">
        <v>70</v>
      </c>
      <c r="X3" s="200" t="s">
        <v>0</v>
      </c>
      <c r="Y3" s="153" t="s">
        <v>65</v>
      </c>
      <c r="Z3" s="153" t="s">
        <v>106</v>
      </c>
      <c r="AA3" s="153" t="s">
        <v>132</v>
      </c>
      <c r="AB3" s="195" t="s">
        <v>1</v>
      </c>
      <c r="AC3" s="205" t="s">
        <v>70</v>
      </c>
      <c r="AD3" s="200" t="s">
        <v>0</v>
      </c>
      <c r="AE3" s="153" t="s">
        <v>1</v>
      </c>
      <c r="AF3" s="153" t="s">
        <v>65</v>
      </c>
      <c r="AG3" s="153" t="s">
        <v>106</v>
      </c>
      <c r="AH3" s="195" t="s">
        <v>132</v>
      </c>
      <c r="AI3" s="205" t="s">
        <v>70</v>
      </c>
      <c r="AJ3" s="253"/>
    </row>
    <row r="4" spans="2:36" ht="12.75">
      <c r="B4" s="155">
        <v>24</v>
      </c>
      <c r="C4" s="155" t="s">
        <v>19</v>
      </c>
      <c r="D4" s="156"/>
      <c r="E4" s="156"/>
      <c r="F4" s="156"/>
      <c r="G4" s="156"/>
      <c r="H4" s="196"/>
      <c r="I4" s="206">
        <f aca="true" t="shared" si="0" ref="I4:I22">SUM(D4:H4)</f>
        <v>0</v>
      </c>
      <c r="J4" s="201"/>
      <c r="K4" s="156"/>
      <c r="L4" s="156"/>
      <c r="M4" s="156"/>
      <c r="N4" s="196"/>
      <c r="O4" s="206">
        <f aca="true" t="shared" si="1" ref="O4:O22">SUM(J4:N4)</f>
        <v>0</v>
      </c>
      <c r="P4" s="209"/>
      <c r="Q4" s="154"/>
      <c r="R4" s="154"/>
      <c r="S4" s="173">
        <v>98</v>
      </c>
      <c r="T4" s="154">
        <v>64</v>
      </c>
      <c r="U4" s="154">
        <v>84</v>
      </c>
      <c r="V4" s="210"/>
      <c r="W4" s="206">
        <f aca="true" t="shared" si="2" ref="W4:W22">SUM(P4:V4)</f>
        <v>246</v>
      </c>
      <c r="X4" s="201"/>
      <c r="Y4" s="156">
        <v>16</v>
      </c>
      <c r="Z4" s="156">
        <v>94</v>
      </c>
      <c r="AA4" s="154">
        <v>114</v>
      </c>
      <c r="AB4" s="211"/>
      <c r="AC4" s="206">
        <f>SUM(X4:AB4)</f>
        <v>224</v>
      </c>
      <c r="AD4" s="212"/>
      <c r="AE4" s="157">
        <v>42</v>
      </c>
      <c r="AF4" s="157">
        <v>36</v>
      </c>
      <c r="AG4" s="157">
        <v>130</v>
      </c>
      <c r="AH4" s="210">
        <v>66</v>
      </c>
      <c r="AI4" s="206">
        <f aca="true" t="shared" si="3" ref="AI4:AI22">SUM(AD4:AH4)</f>
        <v>274</v>
      </c>
      <c r="AJ4" s="214">
        <f>I4+O4+W4+AC4+AI4</f>
        <v>744</v>
      </c>
    </row>
    <row r="5" spans="2:36" ht="12.75">
      <c r="B5" s="155">
        <v>12</v>
      </c>
      <c r="C5" s="155" t="s">
        <v>15</v>
      </c>
      <c r="D5" s="156">
        <v>72</v>
      </c>
      <c r="E5" s="156"/>
      <c r="F5" s="156"/>
      <c r="G5" s="156">
        <v>24</v>
      </c>
      <c r="H5" s="196"/>
      <c r="I5" s="206">
        <f t="shared" si="0"/>
        <v>96</v>
      </c>
      <c r="J5" s="201">
        <v>26</v>
      </c>
      <c r="K5" s="156"/>
      <c r="L5" s="156">
        <v>54</v>
      </c>
      <c r="M5" s="156"/>
      <c r="N5" s="196">
        <v>130</v>
      </c>
      <c r="O5" s="206">
        <f t="shared" si="1"/>
        <v>210</v>
      </c>
      <c r="P5" s="209">
        <v>54</v>
      </c>
      <c r="Q5" s="154"/>
      <c r="R5" s="154"/>
      <c r="S5" s="154"/>
      <c r="T5" s="154"/>
      <c r="U5" s="154"/>
      <c r="V5" s="210"/>
      <c r="W5" s="206">
        <f t="shared" si="2"/>
        <v>54</v>
      </c>
      <c r="X5" s="201">
        <v>56</v>
      </c>
      <c r="Y5" s="156"/>
      <c r="Z5" s="156"/>
      <c r="AA5" s="84"/>
      <c r="AB5" s="211">
        <v>102</v>
      </c>
      <c r="AC5" s="206">
        <f>SUM(X5:AB5)</f>
        <v>158</v>
      </c>
      <c r="AD5" s="212"/>
      <c r="AE5" s="157">
        <v>14</v>
      </c>
      <c r="AF5" s="157"/>
      <c r="AG5" s="157"/>
      <c r="AH5" s="210"/>
      <c r="AI5" s="206">
        <f t="shared" si="3"/>
        <v>14</v>
      </c>
      <c r="AJ5" s="214">
        <f aca="true" t="shared" si="4" ref="AJ5:AJ21">I5+O5+W5+AC5+AI5</f>
        <v>532</v>
      </c>
    </row>
    <row r="6" spans="2:36" ht="12.75">
      <c r="B6" s="155">
        <v>103</v>
      </c>
      <c r="C6" s="155" t="s">
        <v>71</v>
      </c>
      <c r="D6" s="156"/>
      <c r="E6" s="156"/>
      <c r="F6" s="156">
        <v>34</v>
      </c>
      <c r="G6" s="156"/>
      <c r="H6" s="197">
        <v>50</v>
      </c>
      <c r="I6" s="206">
        <f t="shared" si="0"/>
        <v>84</v>
      </c>
      <c r="J6" s="201"/>
      <c r="K6" s="84"/>
      <c r="L6" s="84"/>
      <c r="M6" s="84"/>
      <c r="N6" s="208"/>
      <c r="O6" s="206">
        <f t="shared" si="1"/>
        <v>0</v>
      </c>
      <c r="P6" s="209"/>
      <c r="Q6" s="154"/>
      <c r="R6" s="154"/>
      <c r="S6" s="154"/>
      <c r="T6" s="154">
        <v>58</v>
      </c>
      <c r="U6" s="154">
        <v>48</v>
      </c>
      <c r="V6" s="210">
        <v>23</v>
      </c>
      <c r="W6" s="206">
        <f t="shared" si="2"/>
        <v>129</v>
      </c>
      <c r="X6" s="201"/>
      <c r="Y6" s="156">
        <v>144</v>
      </c>
      <c r="Z6" s="156"/>
      <c r="AA6" s="156">
        <v>120</v>
      </c>
      <c r="AB6" s="197"/>
      <c r="AC6" s="206">
        <f aca="true" t="shared" si="5" ref="AC6:AC22">SUM(X6:AB6)</f>
        <v>264</v>
      </c>
      <c r="AD6" s="212"/>
      <c r="AE6" s="157"/>
      <c r="AF6" s="157"/>
      <c r="AG6" s="157"/>
      <c r="AH6" s="211"/>
      <c r="AI6" s="206">
        <f t="shared" si="3"/>
        <v>0</v>
      </c>
      <c r="AJ6" s="214">
        <f t="shared" si="4"/>
        <v>477</v>
      </c>
    </row>
    <row r="7" spans="2:36" ht="12.75">
      <c r="B7" s="165">
        <v>9</v>
      </c>
      <c r="C7" s="155" t="s">
        <v>13</v>
      </c>
      <c r="D7" s="156" t="s">
        <v>133</v>
      </c>
      <c r="E7" s="156">
        <v>72</v>
      </c>
      <c r="F7" s="156">
        <v>80</v>
      </c>
      <c r="G7" s="156">
        <v>24</v>
      </c>
      <c r="H7" s="197">
        <v>20</v>
      </c>
      <c r="I7" s="206">
        <f t="shared" si="0"/>
        <v>196</v>
      </c>
      <c r="J7" s="201">
        <v>190</v>
      </c>
      <c r="K7" s="156"/>
      <c r="L7" s="156">
        <v>20</v>
      </c>
      <c r="M7" s="156">
        <v>42</v>
      </c>
      <c r="N7" s="208"/>
      <c r="O7" s="206">
        <f t="shared" si="1"/>
        <v>252</v>
      </c>
      <c r="P7" s="209"/>
      <c r="Q7" s="154"/>
      <c r="R7" s="154"/>
      <c r="S7" s="154"/>
      <c r="T7" s="154"/>
      <c r="U7" s="154"/>
      <c r="V7" s="210">
        <v>8</v>
      </c>
      <c r="W7" s="206">
        <f t="shared" si="2"/>
        <v>8</v>
      </c>
      <c r="X7" s="201"/>
      <c r="Y7" s="156"/>
      <c r="Z7" s="156"/>
      <c r="AA7" s="156"/>
      <c r="AB7" s="197"/>
      <c r="AC7" s="206">
        <f t="shared" si="5"/>
        <v>0</v>
      </c>
      <c r="AD7" s="209"/>
      <c r="AE7" s="154"/>
      <c r="AF7" s="154"/>
      <c r="AG7" s="154"/>
      <c r="AH7" s="210"/>
      <c r="AI7" s="206">
        <f t="shared" si="3"/>
        <v>0</v>
      </c>
      <c r="AJ7" s="214">
        <f t="shared" si="4"/>
        <v>456</v>
      </c>
    </row>
    <row r="8" spans="2:36" ht="12.75">
      <c r="B8" s="155">
        <v>116</v>
      </c>
      <c r="C8" s="155" t="s">
        <v>40</v>
      </c>
      <c r="D8" s="156"/>
      <c r="E8" s="156"/>
      <c r="F8" s="156"/>
      <c r="G8" s="156"/>
      <c r="H8" s="197"/>
      <c r="I8" s="206">
        <f t="shared" si="0"/>
        <v>0</v>
      </c>
      <c r="J8" s="202"/>
      <c r="K8" s="84"/>
      <c r="L8" s="84"/>
      <c r="M8" s="84"/>
      <c r="N8" s="208"/>
      <c r="O8" s="206">
        <f t="shared" si="1"/>
        <v>0</v>
      </c>
      <c r="P8" s="209"/>
      <c r="Q8" s="154"/>
      <c r="R8" s="154"/>
      <c r="S8" s="154"/>
      <c r="T8" s="154"/>
      <c r="U8" s="154"/>
      <c r="V8" s="210"/>
      <c r="W8" s="206">
        <f t="shared" si="2"/>
        <v>0</v>
      </c>
      <c r="X8" s="201"/>
      <c r="Y8" s="156">
        <v>66</v>
      </c>
      <c r="Z8" s="156">
        <v>176</v>
      </c>
      <c r="AA8" s="156"/>
      <c r="AB8" s="197">
        <v>78</v>
      </c>
      <c r="AC8" s="206">
        <f>SUM(X8:AB8)</f>
        <v>320</v>
      </c>
      <c r="AD8" s="209"/>
      <c r="AE8" s="154"/>
      <c r="AF8" s="154">
        <v>36</v>
      </c>
      <c r="AG8" s="154"/>
      <c r="AH8" s="210">
        <v>72</v>
      </c>
      <c r="AI8" s="206">
        <f t="shared" si="3"/>
        <v>108</v>
      </c>
      <c r="AJ8" s="214">
        <f>I8+O8+W8+AC8+AI8</f>
        <v>428</v>
      </c>
    </row>
    <row r="9" spans="2:36" ht="12.75">
      <c r="B9" s="155">
        <v>119</v>
      </c>
      <c r="C9" s="155" t="s">
        <v>41</v>
      </c>
      <c r="D9" s="156"/>
      <c r="E9" s="156"/>
      <c r="F9" s="156"/>
      <c r="G9" s="156">
        <v>96</v>
      </c>
      <c r="H9" s="197"/>
      <c r="I9" s="206">
        <f t="shared" si="0"/>
        <v>96</v>
      </c>
      <c r="J9" s="202"/>
      <c r="K9" s="84"/>
      <c r="L9" s="84"/>
      <c r="M9" s="84"/>
      <c r="N9" s="208"/>
      <c r="O9" s="206">
        <f t="shared" si="1"/>
        <v>0</v>
      </c>
      <c r="P9" s="209">
        <v>154</v>
      </c>
      <c r="Q9" s="154"/>
      <c r="R9" s="154"/>
      <c r="S9" s="154"/>
      <c r="T9" s="154"/>
      <c r="U9" s="154"/>
      <c r="V9" s="210"/>
      <c r="W9" s="206">
        <f t="shared" si="2"/>
        <v>154</v>
      </c>
      <c r="X9" s="201">
        <v>92</v>
      </c>
      <c r="Y9" s="156"/>
      <c r="Z9" s="156"/>
      <c r="AA9" s="84"/>
      <c r="AB9" s="208"/>
      <c r="AC9" s="206">
        <f t="shared" si="5"/>
        <v>92</v>
      </c>
      <c r="AD9" s="209">
        <v>42</v>
      </c>
      <c r="AE9" s="154">
        <v>42</v>
      </c>
      <c r="AF9" s="154"/>
      <c r="AG9" s="154"/>
      <c r="AH9" s="210"/>
      <c r="AI9" s="206">
        <f t="shared" si="3"/>
        <v>84</v>
      </c>
      <c r="AJ9" s="214">
        <f t="shared" si="4"/>
        <v>426</v>
      </c>
    </row>
    <row r="10" spans="2:36" ht="12.75">
      <c r="B10" s="155">
        <v>132</v>
      </c>
      <c r="C10" s="155" t="s">
        <v>43</v>
      </c>
      <c r="D10" s="156"/>
      <c r="E10" s="156"/>
      <c r="F10" s="156"/>
      <c r="G10" s="156"/>
      <c r="H10" s="197"/>
      <c r="I10" s="206">
        <f t="shared" si="0"/>
        <v>0</v>
      </c>
      <c r="J10" s="202"/>
      <c r="K10" s="156"/>
      <c r="L10" s="156"/>
      <c r="M10" s="84"/>
      <c r="N10" s="208"/>
      <c r="O10" s="206">
        <f t="shared" si="1"/>
        <v>0</v>
      </c>
      <c r="P10" s="209"/>
      <c r="Q10" s="154"/>
      <c r="R10" s="154"/>
      <c r="S10" s="154"/>
      <c r="T10" s="154"/>
      <c r="U10" s="154"/>
      <c r="V10" s="210"/>
      <c r="W10" s="206">
        <f t="shared" si="2"/>
        <v>0</v>
      </c>
      <c r="X10" s="201"/>
      <c r="Y10" s="156">
        <v>62</v>
      </c>
      <c r="Z10" s="156"/>
      <c r="AA10" s="156">
        <v>48</v>
      </c>
      <c r="AB10" s="197"/>
      <c r="AC10" s="206">
        <f>SUM(X10:AB10)</f>
        <v>110</v>
      </c>
      <c r="AD10" s="209"/>
      <c r="AE10" s="154">
        <v>42</v>
      </c>
      <c r="AF10" s="154"/>
      <c r="AG10" s="154">
        <v>154</v>
      </c>
      <c r="AH10" s="213"/>
      <c r="AI10" s="206">
        <f t="shared" si="3"/>
        <v>196</v>
      </c>
      <c r="AJ10" s="214">
        <f>I10+O10+W10+AC10+AI10</f>
        <v>306</v>
      </c>
    </row>
    <row r="11" spans="2:36" ht="12.75">
      <c r="B11" s="155">
        <v>57</v>
      </c>
      <c r="C11" s="155" t="s">
        <v>110</v>
      </c>
      <c r="D11" s="156"/>
      <c r="E11" s="156"/>
      <c r="F11" s="156"/>
      <c r="G11" s="156"/>
      <c r="H11" s="197"/>
      <c r="I11" s="206">
        <f t="shared" si="0"/>
        <v>0</v>
      </c>
      <c r="J11" s="202"/>
      <c r="K11" s="84"/>
      <c r="L11" s="84"/>
      <c r="M11" s="84"/>
      <c r="N11" s="208"/>
      <c r="O11" s="206">
        <f t="shared" si="1"/>
        <v>0</v>
      </c>
      <c r="P11" s="209"/>
      <c r="Q11" s="154"/>
      <c r="R11" s="154"/>
      <c r="S11" s="154">
        <v>124</v>
      </c>
      <c r="T11" s="154"/>
      <c r="U11" s="154">
        <v>102</v>
      </c>
      <c r="V11" s="210">
        <v>40</v>
      </c>
      <c r="W11" s="206">
        <f t="shared" si="2"/>
        <v>266</v>
      </c>
      <c r="X11" s="201"/>
      <c r="Y11" s="156"/>
      <c r="Z11" s="156"/>
      <c r="AA11" s="156"/>
      <c r="AB11" s="197"/>
      <c r="AC11" s="206">
        <f t="shared" si="5"/>
        <v>0</v>
      </c>
      <c r="AD11" s="212"/>
      <c r="AE11" s="157"/>
      <c r="AF11" s="157"/>
      <c r="AG11" s="157"/>
      <c r="AH11" s="210"/>
      <c r="AI11" s="206">
        <f t="shared" si="3"/>
        <v>0</v>
      </c>
      <c r="AJ11" s="214">
        <f t="shared" si="4"/>
        <v>266</v>
      </c>
    </row>
    <row r="12" spans="2:36" ht="12.75">
      <c r="B12" s="155">
        <v>64</v>
      </c>
      <c r="C12" s="85" t="s">
        <v>35</v>
      </c>
      <c r="D12" s="85"/>
      <c r="E12" s="85"/>
      <c r="F12" s="85"/>
      <c r="G12" s="85"/>
      <c r="H12" s="198"/>
      <c r="I12" s="206">
        <f t="shared" si="0"/>
        <v>0</v>
      </c>
      <c r="J12" s="203"/>
      <c r="K12" s="85"/>
      <c r="L12" s="85"/>
      <c r="M12" s="85"/>
      <c r="N12" s="198"/>
      <c r="O12" s="206">
        <f t="shared" si="1"/>
        <v>0</v>
      </c>
      <c r="P12" s="203"/>
      <c r="Q12" s="85"/>
      <c r="R12" s="85"/>
      <c r="S12" s="85"/>
      <c r="T12" s="85">
        <v>16</v>
      </c>
      <c r="U12" s="85"/>
      <c r="V12" s="198"/>
      <c r="W12" s="206">
        <f t="shared" si="2"/>
        <v>16</v>
      </c>
      <c r="X12" s="203"/>
      <c r="Y12" s="85"/>
      <c r="Z12" s="85"/>
      <c r="AA12" s="85"/>
      <c r="AB12" s="198"/>
      <c r="AC12" s="206">
        <f>SUM(X12:AB12)</f>
        <v>0</v>
      </c>
      <c r="AD12" s="203"/>
      <c r="AE12" s="85">
        <v>30</v>
      </c>
      <c r="AF12" s="85"/>
      <c r="AG12" s="85">
        <v>88</v>
      </c>
      <c r="AH12" s="198"/>
      <c r="AI12" s="206">
        <f t="shared" si="3"/>
        <v>118</v>
      </c>
      <c r="AJ12" s="214">
        <f>I12+O12+W12+AC12+AI12</f>
        <v>134</v>
      </c>
    </row>
    <row r="13" spans="2:36" ht="12.75">
      <c r="B13" s="155">
        <v>49</v>
      </c>
      <c r="C13" s="155" t="s">
        <v>31</v>
      </c>
      <c r="D13" s="156">
        <v>6</v>
      </c>
      <c r="E13" s="156"/>
      <c r="F13" s="156">
        <v>36</v>
      </c>
      <c r="G13" s="156"/>
      <c r="H13" s="196">
        <v>50</v>
      </c>
      <c r="I13" s="206">
        <f t="shared" si="0"/>
        <v>92</v>
      </c>
      <c r="J13" s="201"/>
      <c r="K13" s="156"/>
      <c r="L13" s="156"/>
      <c r="M13" s="156"/>
      <c r="N13" s="196"/>
      <c r="O13" s="206">
        <f t="shared" si="1"/>
        <v>0</v>
      </c>
      <c r="P13" s="209"/>
      <c r="Q13" s="154"/>
      <c r="R13" s="154"/>
      <c r="S13" s="154"/>
      <c r="T13" s="154"/>
      <c r="U13" s="154"/>
      <c r="V13" s="210"/>
      <c r="W13" s="206">
        <f t="shared" si="2"/>
        <v>0</v>
      </c>
      <c r="X13" s="201"/>
      <c r="Y13" s="156"/>
      <c r="Z13" s="156"/>
      <c r="AA13" s="84"/>
      <c r="AB13" s="208"/>
      <c r="AC13" s="206">
        <f>SUM(X13:AB13)</f>
        <v>0</v>
      </c>
      <c r="AD13" s="212"/>
      <c r="AE13" s="157"/>
      <c r="AF13" s="157"/>
      <c r="AG13" s="157"/>
      <c r="AH13" s="210"/>
      <c r="AI13" s="206">
        <f t="shared" si="3"/>
        <v>0</v>
      </c>
      <c r="AJ13" s="214">
        <f>I13+O13+W13+AC13+AI13</f>
        <v>92</v>
      </c>
    </row>
    <row r="14" spans="2:36" ht="12.75">
      <c r="B14" s="155">
        <v>121</v>
      </c>
      <c r="C14" s="155" t="s">
        <v>42</v>
      </c>
      <c r="D14" s="156"/>
      <c r="E14" s="156">
        <v>60</v>
      </c>
      <c r="F14" s="156"/>
      <c r="G14" s="156"/>
      <c r="H14" s="197"/>
      <c r="I14" s="206">
        <f t="shared" si="0"/>
        <v>60</v>
      </c>
      <c r="J14" s="202"/>
      <c r="K14" s="84"/>
      <c r="L14" s="84">
        <v>14</v>
      </c>
      <c r="M14" s="84"/>
      <c r="N14" s="208"/>
      <c r="O14" s="206">
        <f t="shared" si="1"/>
        <v>14</v>
      </c>
      <c r="P14" s="209"/>
      <c r="Q14" s="154"/>
      <c r="R14" s="154"/>
      <c r="S14" s="154"/>
      <c r="T14" s="154"/>
      <c r="U14" s="154"/>
      <c r="V14" s="210"/>
      <c r="W14" s="206">
        <f t="shared" si="2"/>
        <v>0</v>
      </c>
      <c r="X14" s="201"/>
      <c r="Y14" s="156"/>
      <c r="Z14" s="156"/>
      <c r="AA14" s="156"/>
      <c r="AB14" s="197"/>
      <c r="AC14" s="206">
        <f t="shared" si="5"/>
        <v>0</v>
      </c>
      <c r="AD14" s="209"/>
      <c r="AE14" s="154"/>
      <c r="AF14" s="154"/>
      <c r="AG14" s="154"/>
      <c r="AH14" s="210"/>
      <c r="AI14" s="206">
        <f t="shared" si="3"/>
        <v>0</v>
      </c>
      <c r="AJ14" s="214">
        <f t="shared" si="4"/>
        <v>74</v>
      </c>
    </row>
    <row r="15" spans="2:36" ht="12.75">
      <c r="B15" s="155">
        <v>1</v>
      </c>
      <c r="C15" s="155" t="s">
        <v>10</v>
      </c>
      <c r="D15" s="156"/>
      <c r="E15" s="156"/>
      <c r="F15" s="156"/>
      <c r="G15" s="156"/>
      <c r="H15" s="196"/>
      <c r="I15" s="206">
        <f t="shared" si="0"/>
        <v>0</v>
      </c>
      <c r="J15" s="201"/>
      <c r="K15" s="156"/>
      <c r="L15" s="156"/>
      <c r="M15" s="156"/>
      <c r="N15" s="196"/>
      <c r="O15" s="206">
        <f t="shared" si="1"/>
        <v>0</v>
      </c>
      <c r="P15" s="209"/>
      <c r="Q15" s="154"/>
      <c r="R15" s="154"/>
      <c r="S15" s="154"/>
      <c r="T15" s="154"/>
      <c r="U15" s="154"/>
      <c r="V15" s="210"/>
      <c r="W15" s="206">
        <f t="shared" si="2"/>
        <v>0</v>
      </c>
      <c r="X15" s="201"/>
      <c r="Y15" s="156"/>
      <c r="Z15" s="156"/>
      <c r="AA15" s="84"/>
      <c r="AB15" s="208"/>
      <c r="AC15" s="206">
        <f>SUM(X15:AB15)</f>
        <v>0</v>
      </c>
      <c r="AD15" s="212">
        <v>28</v>
      </c>
      <c r="AE15" s="157">
        <v>42</v>
      </c>
      <c r="AF15" s="154"/>
      <c r="AG15" s="154"/>
      <c r="AH15" s="210"/>
      <c r="AI15" s="206">
        <f t="shared" si="3"/>
        <v>70</v>
      </c>
      <c r="AJ15" s="214">
        <f>I15+O15+W15+AC15+AI15</f>
        <v>70</v>
      </c>
    </row>
    <row r="16" spans="2:36" ht="12.75">
      <c r="B16" s="155">
        <v>52</v>
      </c>
      <c r="C16" s="155" t="s">
        <v>32</v>
      </c>
      <c r="D16" s="156"/>
      <c r="E16" s="156"/>
      <c r="F16" s="156"/>
      <c r="G16" s="156"/>
      <c r="H16" s="196"/>
      <c r="I16" s="206">
        <f t="shared" si="0"/>
        <v>0</v>
      </c>
      <c r="J16" s="201"/>
      <c r="K16" s="156"/>
      <c r="L16" s="156"/>
      <c r="M16" s="156"/>
      <c r="N16" s="196"/>
      <c r="O16" s="206">
        <f t="shared" si="1"/>
        <v>0</v>
      </c>
      <c r="P16" s="209"/>
      <c r="Q16" s="154"/>
      <c r="R16" s="154"/>
      <c r="S16" s="154">
        <v>60</v>
      </c>
      <c r="T16" s="154"/>
      <c r="U16" s="154"/>
      <c r="V16" s="210"/>
      <c r="W16" s="206">
        <f t="shared" si="2"/>
        <v>60</v>
      </c>
      <c r="X16" s="201"/>
      <c r="Y16" s="156"/>
      <c r="Z16" s="156"/>
      <c r="AA16" s="84"/>
      <c r="AB16" s="208"/>
      <c r="AC16" s="206">
        <f>SUM(X16:AB16)</f>
        <v>0</v>
      </c>
      <c r="AD16" s="212"/>
      <c r="AE16" s="157"/>
      <c r="AF16" s="157"/>
      <c r="AG16" s="157"/>
      <c r="AH16" s="210"/>
      <c r="AI16" s="206">
        <f t="shared" si="3"/>
        <v>0</v>
      </c>
      <c r="AJ16" s="214">
        <f>I16+O16+W16+AC19+AI16</f>
        <v>60</v>
      </c>
    </row>
    <row r="17" spans="2:36" ht="12.75">
      <c r="B17" s="155">
        <v>42</v>
      </c>
      <c r="C17" s="155" t="s">
        <v>24</v>
      </c>
      <c r="D17" s="156"/>
      <c r="E17" s="156"/>
      <c r="F17" s="156"/>
      <c r="G17" s="156"/>
      <c r="H17" s="197"/>
      <c r="I17" s="206">
        <f t="shared" si="0"/>
        <v>0</v>
      </c>
      <c r="J17" s="202"/>
      <c r="K17" s="84"/>
      <c r="L17" s="84">
        <v>38</v>
      </c>
      <c r="M17" s="84"/>
      <c r="N17" s="208"/>
      <c r="O17" s="206">
        <f t="shared" si="1"/>
        <v>38</v>
      </c>
      <c r="P17" s="209"/>
      <c r="Q17" s="154"/>
      <c r="R17" s="154"/>
      <c r="S17" s="154"/>
      <c r="T17" s="154"/>
      <c r="U17" s="154"/>
      <c r="V17" s="210"/>
      <c r="W17" s="206">
        <f t="shared" si="2"/>
        <v>0</v>
      </c>
      <c r="X17" s="201"/>
      <c r="Y17" s="156"/>
      <c r="Z17" s="156"/>
      <c r="AA17" s="156"/>
      <c r="AB17" s="197"/>
      <c r="AC17" s="206">
        <f>SUM(X17:AB17)</f>
        <v>0</v>
      </c>
      <c r="AD17" s="212"/>
      <c r="AE17" s="157"/>
      <c r="AF17" s="157"/>
      <c r="AG17" s="157"/>
      <c r="AH17" s="210"/>
      <c r="AI17" s="206">
        <f t="shared" si="3"/>
        <v>0</v>
      </c>
      <c r="AJ17" s="214">
        <f>I17+O17+W17+AC17+AI17</f>
        <v>38</v>
      </c>
    </row>
    <row r="18" spans="2:36" ht="12.75">
      <c r="B18" s="155">
        <v>20</v>
      </c>
      <c r="C18" s="155" t="s">
        <v>117</v>
      </c>
      <c r="D18" s="156"/>
      <c r="E18" s="156"/>
      <c r="F18" s="156"/>
      <c r="G18" s="156"/>
      <c r="H18" s="196"/>
      <c r="I18" s="206">
        <f t="shared" si="0"/>
        <v>0</v>
      </c>
      <c r="J18" s="201"/>
      <c r="K18" s="156"/>
      <c r="L18" s="156"/>
      <c r="M18" s="156"/>
      <c r="N18" s="196"/>
      <c r="O18" s="206">
        <f t="shared" si="1"/>
        <v>0</v>
      </c>
      <c r="P18" s="209"/>
      <c r="Q18" s="154"/>
      <c r="R18" s="154"/>
      <c r="S18" s="154"/>
      <c r="T18" s="154"/>
      <c r="U18" s="154"/>
      <c r="V18" s="210"/>
      <c r="W18" s="206">
        <f t="shared" si="2"/>
        <v>0</v>
      </c>
      <c r="X18" s="201">
        <v>32</v>
      </c>
      <c r="Y18" s="156"/>
      <c r="Z18" s="156"/>
      <c r="AA18" s="84"/>
      <c r="AB18" s="208"/>
      <c r="AC18" s="206">
        <f>SUM(X18:AB18)</f>
        <v>32</v>
      </c>
      <c r="AD18" s="212"/>
      <c r="AE18" s="157"/>
      <c r="AF18" s="157"/>
      <c r="AG18" s="157"/>
      <c r="AH18" s="210"/>
      <c r="AI18" s="206">
        <f t="shared" si="3"/>
        <v>0</v>
      </c>
      <c r="AJ18" s="214">
        <f>I18+O18+W18+AC18+AI18</f>
        <v>32</v>
      </c>
    </row>
    <row r="19" spans="2:36" ht="12.75">
      <c r="B19" s="155">
        <v>108</v>
      </c>
      <c r="C19" s="155" t="s">
        <v>98</v>
      </c>
      <c r="D19" s="156"/>
      <c r="E19" s="156"/>
      <c r="F19" s="156"/>
      <c r="G19" s="156"/>
      <c r="H19" s="196"/>
      <c r="I19" s="206">
        <f t="shared" si="0"/>
        <v>0</v>
      </c>
      <c r="J19" s="201"/>
      <c r="K19" s="156"/>
      <c r="L19" s="156"/>
      <c r="M19" s="156"/>
      <c r="N19" s="196"/>
      <c r="O19" s="206">
        <f t="shared" si="1"/>
        <v>0</v>
      </c>
      <c r="P19" s="209"/>
      <c r="Q19" s="154"/>
      <c r="R19" s="154"/>
      <c r="T19" s="85"/>
      <c r="U19" s="85"/>
      <c r="V19" s="210">
        <v>23</v>
      </c>
      <c r="W19" s="206">
        <f t="shared" si="2"/>
        <v>23</v>
      </c>
      <c r="X19" s="201"/>
      <c r="Y19" s="156"/>
      <c r="Z19" s="156"/>
      <c r="AA19" s="84"/>
      <c r="AB19" s="208"/>
      <c r="AC19" s="206">
        <f>SUM(X19:AB19)</f>
        <v>0</v>
      </c>
      <c r="AD19" s="212"/>
      <c r="AE19" s="157"/>
      <c r="AF19" s="157"/>
      <c r="AG19" s="157"/>
      <c r="AH19" s="210"/>
      <c r="AI19" s="206">
        <f t="shared" si="3"/>
        <v>0</v>
      </c>
      <c r="AJ19" s="214">
        <f>I19+O19+W19+AC12+AI19</f>
        <v>23</v>
      </c>
    </row>
    <row r="20" spans="2:36" ht="12.75">
      <c r="B20" s="155">
        <v>14</v>
      </c>
      <c r="C20" s="155" t="s">
        <v>16</v>
      </c>
      <c r="D20" s="156">
        <v>6</v>
      </c>
      <c r="E20" s="156"/>
      <c r="F20" s="156"/>
      <c r="G20" s="156"/>
      <c r="H20" s="196"/>
      <c r="I20" s="206">
        <f t="shared" si="0"/>
        <v>6</v>
      </c>
      <c r="J20" s="201"/>
      <c r="K20" s="156"/>
      <c r="L20" s="156"/>
      <c r="M20" s="156"/>
      <c r="N20" s="196">
        <v>12</v>
      </c>
      <c r="O20" s="206">
        <f t="shared" si="1"/>
        <v>12</v>
      </c>
      <c r="P20" s="209"/>
      <c r="Q20" s="154"/>
      <c r="R20" s="154"/>
      <c r="S20" s="154"/>
      <c r="T20" s="154"/>
      <c r="U20" s="154"/>
      <c r="V20" s="210"/>
      <c r="W20" s="206">
        <f t="shared" si="2"/>
        <v>0</v>
      </c>
      <c r="X20" s="201"/>
      <c r="Y20" s="156"/>
      <c r="Z20" s="156"/>
      <c r="AA20" s="84"/>
      <c r="AB20" s="208"/>
      <c r="AC20" s="206">
        <f t="shared" si="5"/>
        <v>0</v>
      </c>
      <c r="AD20" s="212"/>
      <c r="AE20" s="157"/>
      <c r="AF20" s="157"/>
      <c r="AG20" s="157"/>
      <c r="AH20" s="210"/>
      <c r="AI20" s="206">
        <f t="shared" si="3"/>
        <v>0</v>
      </c>
      <c r="AJ20" s="214">
        <f t="shared" si="4"/>
        <v>18</v>
      </c>
    </row>
    <row r="21" spans="2:36" ht="12.75">
      <c r="B21" s="155">
        <v>133</v>
      </c>
      <c r="C21" s="155" t="s">
        <v>125</v>
      </c>
      <c r="D21" s="156"/>
      <c r="E21" s="156"/>
      <c r="F21" s="156"/>
      <c r="G21" s="156"/>
      <c r="H21" s="197"/>
      <c r="I21" s="206">
        <f t="shared" si="0"/>
        <v>0</v>
      </c>
      <c r="J21" s="201"/>
      <c r="K21" s="84"/>
      <c r="L21" s="84"/>
      <c r="M21" s="84"/>
      <c r="N21" s="208"/>
      <c r="O21" s="206">
        <f t="shared" si="1"/>
        <v>0</v>
      </c>
      <c r="P21" s="209">
        <v>14</v>
      </c>
      <c r="Q21" s="154"/>
      <c r="R21" s="154"/>
      <c r="S21" s="154"/>
      <c r="T21" s="154"/>
      <c r="U21" s="154"/>
      <c r="V21" s="210"/>
      <c r="W21" s="206">
        <f t="shared" si="2"/>
        <v>14</v>
      </c>
      <c r="X21" s="201"/>
      <c r="Y21" s="156"/>
      <c r="Z21" s="156"/>
      <c r="AA21" s="84"/>
      <c r="AB21" s="208"/>
      <c r="AC21" s="206">
        <f t="shared" si="5"/>
        <v>0</v>
      </c>
      <c r="AD21" s="209"/>
      <c r="AE21" s="154"/>
      <c r="AF21" s="154"/>
      <c r="AG21" s="154"/>
      <c r="AH21" s="210"/>
      <c r="AI21" s="206">
        <f t="shared" si="3"/>
        <v>0</v>
      </c>
      <c r="AJ21" s="214">
        <f t="shared" si="4"/>
        <v>14</v>
      </c>
    </row>
    <row r="22" spans="2:36" ht="12.75">
      <c r="B22" s="155">
        <v>43</v>
      </c>
      <c r="C22" s="155" t="s">
        <v>25</v>
      </c>
      <c r="D22" s="156"/>
      <c r="E22" s="156"/>
      <c r="F22" s="156"/>
      <c r="G22" s="156"/>
      <c r="H22" s="196"/>
      <c r="I22" s="206">
        <f t="shared" si="0"/>
        <v>0</v>
      </c>
      <c r="J22" s="201"/>
      <c r="K22" s="156"/>
      <c r="L22" s="156"/>
      <c r="M22" s="156"/>
      <c r="N22" s="196"/>
      <c r="O22" s="206">
        <f t="shared" si="1"/>
        <v>0</v>
      </c>
      <c r="P22" s="209"/>
      <c r="Q22" s="154"/>
      <c r="R22" s="154"/>
      <c r="S22" s="154"/>
      <c r="T22" s="154"/>
      <c r="U22" s="154"/>
      <c r="V22" s="210">
        <v>8</v>
      </c>
      <c r="W22" s="206">
        <f t="shared" si="2"/>
        <v>8</v>
      </c>
      <c r="X22" s="201"/>
      <c r="Y22" s="156"/>
      <c r="Z22" s="156"/>
      <c r="AA22" s="84"/>
      <c r="AB22" s="208"/>
      <c r="AC22" s="206">
        <f t="shared" si="5"/>
        <v>0</v>
      </c>
      <c r="AD22" s="212"/>
      <c r="AE22" s="157"/>
      <c r="AF22" s="157"/>
      <c r="AG22" s="157"/>
      <c r="AH22" s="210"/>
      <c r="AI22" s="206">
        <f t="shared" si="3"/>
        <v>0</v>
      </c>
      <c r="AJ22" s="214">
        <f>I22+O22+W22+AC22+AI22</f>
        <v>8</v>
      </c>
    </row>
    <row r="23" spans="2:36" ht="13.5" thickBot="1">
      <c r="B23" s="85"/>
      <c r="C23" s="85"/>
      <c r="D23" s="169">
        <f aca="true" t="shared" si="6" ref="D23:AJ23">SUM(D4:D22)</f>
        <v>84</v>
      </c>
      <c r="E23" s="169">
        <f t="shared" si="6"/>
        <v>132</v>
      </c>
      <c r="F23" s="169">
        <f t="shared" si="6"/>
        <v>150</v>
      </c>
      <c r="G23" s="169">
        <f t="shared" si="6"/>
        <v>144</v>
      </c>
      <c r="H23" s="199">
        <f t="shared" si="6"/>
        <v>120</v>
      </c>
      <c r="I23" s="207">
        <f t="shared" si="6"/>
        <v>630</v>
      </c>
      <c r="J23" s="204">
        <f t="shared" si="6"/>
        <v>216</v>
      </c>
      <c r="K23" s="169">
        <f t="shared" si="6"/>
        <v>0</v>
      </c>
      <c r="L23" s="169">
        <f t="shared" si="6"/>
        <v>126</v>
      </c>
      <c r="M23" s="169">
        <f t="shared" si="6"/>
        <v>42</v>
      </c>
      <c r="N23" s="199">
        <f t="shared" si="6"/>
        <v>142</v>
      </c>
      <c r="O23" s="207">
        <f t="shared" si="6"/>
        <v>526</v>
      </c>
      <c r="P23" s="204">
        <f t="shared" si="6"/>
        <v>222</v>
      </c>
      <c r="Q23" s="169">
        <f t="shared" si="6"/>
        <v>0</v>
      </c>
      <c r="R23" s="169">
        <f t="shared" si="6"/>
        <v>0</v>
      </c>
      <c r="S23" s="169">
        <f t="shared" si="6"/>
        <v>282</v>
      </c>
      <c r="T23" s="169">
        <f t="shared" si="6"/>
        <v>138</v>
      </c>
      <c r="U23" s="169">
        <f t="shared" si="6"/>
        <v>234</v>
      </c>
      <c r="V23" s="199">
        <f t="shared" si="6"/>
        <v>102</v>
      </c>
      <c r="W23" s="207">
        <f t="shared" si="6"/>
        <v>978</v>
      </c>
      <c r="X23" s="204">
        <f t="shared" si="6"/>
        <v>180</v>
      </c>
      <c r="Y23" s="169">
        <f t="shared" si="6"/>
        <v>288</v>
      </c>
      <c r="Z23" s="169">
        <f t="shared" si="6"/>
        <v>270</v>
      </c>
      <c r="AA23" s="169">
        <f t="shared" si="6"/>
        <v>282</v>
      </c>
      <c r="AB23" s="199">
        <f t="shared" si="6"/>
        <v>180</v>
      </c>
      <c r="AC23" s="207">
        <f t="shared" si="6"/>
        <v>1200</v>
      </c>
      <c r="AD23" s="204">
        <f t="shared" si="6"/>
        <v>70</v>
      </c>
      <c r="AE23" s="169">
        <f t="shared" si="6"/>
        <v>212</v>
      </c>
      <c r="AF23" s="169">
        <f t="shared" si="6"/>
        <v>72</v>
      </c>
      <c r="AG23" s="169">
        <f t="shared" si="6"/>
        <v>372</v>
      </c>
      <c r="AH23" s="199">
        <f t="shared" si="6"/>
        <v>138</v>
      </c>
      <c r="AI23" s="207">
        <f t="shared" si="6"/>
        <v>864</v>
      </c>
      <c r="AJ23" s="204">
        <f t="shared" si="6"/>
        <v>4198</v>
      </c>
    </row>
    <row r="25" spans="4:33" ht="15">
      <c r="D25" s="166" t="s">
        <v>126</v>
      </c>
      <c r="H25" s="167">
        <f>SUM(I23,O23)</f>
        <v>1156</v>
      </c>
      <c r="M25" s="246" t="s">
        <v>133</v>
      </c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</row>
    <row r="27" spans="4:9" ht="15">
      <c r="D27" s="166" t="s">
        <v>127</v>
      </c>
      <c r="H27" s="168">
        <f>W23+AC23+AI23</f>
        <v>3042</v>
      </c>
      <c r="I27" s="168"/>
    </row>
    <row r="28" ht="15" customHeight="1">
      <c r="P28" s="30" t="s">
        <v>93</v>
      </c>
    </row>
    <row r="29" spans="1:36" ht="12.75">
      <c r="A29" s="31" t="s">
        <v>93</v>
      </c>
      <c r="B29" s="30" t="s">
        <v>141</v>
      </c>
      <c r="C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ht="12.75">
      <c r="B30" s="31"/>
    </row>
    <row r="31" spans="4:7" ht="12.75">
      <c r="D31" s="30"/>
      <c r="E31" s="30"/>
      <c r="F31" s="30"/>
      <c r="G31" s="30"/>
    </row>
  </sheetData>
  <sheetProtection/>
  <mergeCells count="10">
    <mergeCell ref="M25:AG25"/>
    <mergeCell ref="B1:AJ1"/>
    <mergeCell ref="AD2:AI2"/>
    <mergeCell ref="B2:B3"/>
    <mergeCell ref="C2:C3"/>
    <mergeCell ref="D2:I2"/>
    <mergeCell ref="J2:O2"/>
    <mergeCell ref="P2:W2"/>
    <mergeCell ref="AJ2:AJ3"/>
    <mergeCell ref="X2:AC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6">
      <selection activeCell="AK27" sqref="AK27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6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18" width="6.875" style="9" customWidth="1"/>
    <col min="19" max="19" width="1.75390625" style="8" customWidth="1"/>
    <col min="20" max="21" width="3.75390625" style="8" customWidth="1"/>
    <col min="22" max="22" width="4.75390625" style="9" customWidth="1"/>
    <col min="23" max="25" width="3.75390625" style="8" customWidth="1"/>
    <col min="26" max="26" width="6.75390625" style="9" customWidth="1"/>
    <col min="27" max="28" width="6.75390625" style="8" customWidth="1"/>
    <col min="29" max="16384" width="8.875" style="7" customWidth="1"/>
  </cols>
  <sheetData>
    <row r="1" spans="1:18" ht="23.25">
      <c r="A1" s="255" t="s">
        <v>158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7"/>
    </row>
    <row r="2" spans="1:18" ht="12.75" customHeight="1">
      <c r="A2" s="54"/>
      <c r="B2" s="12"/>
      <c r="C2" s="2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5"/>
    </row>
    <row r="3" spans="1:18" ht="21" customHeight="1">
      <c r="A3" s="122"/>
      <c r="B3" s="62"/>
      <c r="C3" s="51"/>
      <c r="D3" s="258" t="s">
        <v>140</v>
      </c>
      <c r="E3" s="259"/>
      <c r="F3" s="259"/>
      <c r="G3" s="260"/>
      <c r="H3" s="258" t="s">
        <v>51</v>
      </c>
      <c r="I3" s="259"/>
      <c r="J3" s="259"/>
      <c r="K3" s="259"/>
      <c r="L3" s="260"/>
      <c r="M3" s="258" t="s">
        <v>52</v>
      </c>
      <c r="N3" s="259"/>
      <c r="O3" s="259"/>
      <c r="P3" s="259"/>
      <c r="Q3" s="260"/>
      <c r="R3" s="261" t="s">
        <v>121</v>
      </c>
    </row>
    <row r="4" spans="1:18" ht="52.5" customHeight="1">
      <c r="A4" s="111" t="s">
        <v>53</v>
      </c>
      <c r="B4" s="117" t="s">
        <v>111</v>
      </c>
      <c r="C4" s="117" t="s">
        <v>54</v>
      </c>
      <c r="D4" s="118" t="s">
        <v>46</v>
      </c>
      <c r="E4" s="119" t="s">
        <v>47</v>
      </c>
      <c r="F4" s="120" t="s">
        <v>75</v>
      </c>
      <c r="G4" s="120" t="s">
        <v>49</v>
      </c>
      <c r="H4" s="118" t="s">
        <v>46</v>
      </c>
      <c r="I4" s="119" t="s">
        <v>47</v>
      </c>
      <c r="J4" s="119" t="s">
        <v>75</v>
      </c>
      <c r="K4" s="120" t="s">
        <v>50</v>
      </c>
      <c r="L4" s="121" t="s">
        <v>49</v>
      </c>
      <c r="M4" s="118" t="s">
        <v>46</v>
      </c>
      <c r="N4" s="119" t="s">
        <v>47</v>
      </c>
      <c r="O4" s="119" t="s">
        <v>75</v>
      </c>
      <c r="P4" s="120" t="s">
        <v>50</v>
      </c>
      <c r="Q4" s="121" t="s">
        <v>49</v>
      </c>
      <c r="R4" s="261"/>
    </row>
    <row r="5" spans="1:18" ht="18" customHeight="1">
      <c r="A5" s="116">
        <v>1</v>
      </c>
      <c r="B5" s="2">
        <v>119</v>
      </c>
      <c r="C5" s="2" t="s">
        <v>41</v>
      </c>
      <c r="D5" s="113">
        <v>6</v>
      </c>
      <c r="E5" s="15">
        <v>21</v>
      </c>
      <c r="F5" s="114">
        <v>6</v>
      </c>
      <c r="G5" s="115">
        <f aca="true" t="shared" si="0" ref="G5:G33">SUM(D5:F5)</f>
        <v>33</v>
      </c>
      <c r="H5" s="113">
        <v>54</v>
      </c>
      <c r="I5" s="15">
        <v>87</v>
      </c>
      <c r="J5" s="15">
        <v>66</v>
      </c>
      <c r="K5" s="15">
        <v>24</v>
      </c>
      <c r="L5" s="115">
        <f aca="true" t="shared" si="1" ref="L5:L33">SUM(H5:K5)</f>
        <v>231</v>
      </c>
      <c r="M5" s="113">
        <v>107</v>
      </c>
      <c r="N5" s="15">
        <v>108</v>
      </c>
      <c r="O5" s="15">
        <v>78</v>
      </c>
      <c r="P5" s="15">
        <v>18</v>
      </c>
      <c r="Q5" s="115">
        <f aca="true" t="shared" si="2" ref="Q5:Q33">SUM(M5:P5)</f>
        <v>311</v>
      </c>
      <c r="R5" s="123">
        <f aca="true" t="shared" si="3" ref="R5:R33">SUM(G5,L5,Q5)</f>
        <v>575</v>
      </c>
    </row>
    <row r="6" spans="1:18" ht="18" customHeight="1">
      <c r="A6" s="116">
        <v>2</v>
      </c>
      <c r="B6" s="2">
        <v>24</v>
      </c>
      <c r="C6" s="2" t="s">
        <v>19</v>
      </c>
      <c r="D6" s="113"/>
      <c r="E6" s="194">
        <v>24</v>
      </c>
      <c r="F6" s="15">
        <v>24</v>
      </c>
      <c r="G6" s="115">
        <f t="shared" si="0"/>
        <v>48</v>
      </c>
      <c r="H6" s="113">
        <v>6</v>
      </c>
      <c r="I6" s="15">
        <v>111</v>
      </c>
      <c r="J6" s="194">
        <v>78</v>
      </c>
      <c r="K6" s="15">
        <v>30</v>
      </c>
      <c r="L6" s="115">
        <f t="shared" si="1"/>
        <v>225</v>
      </c>
      <c r="M6" s="184"/>
      <c r="N6" s="194">
        <v>42</v>
      </c>
      <c r="O6" s="194">
        <v>39</v>
      </c>
      <c r="P6" s="15"/>
      <c r="Q6" s="115">
        <f t="shared" si="2"/>
        <v>81</v>
      </c>
      <c r="R6" s="123">
        <f t="shared" si="3"/>
        <v>354</v>
      </c>
    </row>
    <row r="7" spans="1:18" ht="18" customHeight="1">
      <c r="A7" s="116">
        <v>3</v>
      </c>
      <c r="B7" s="2">
        <v>9</v>
      </c>
      <c r="C7" s="2" t="s">
        <v>13</v>
      </c>
      <c r="D7" s="113">
        <v>58.5</v>
      </c>
      <c r="E7" s="15"/>
      <c r="F7" s="15"/>
      <c r="G7" s="115">
        <f t="shared" si="0"/>
        <v>58.5</v>
      </c>
      <c r="H7" s="113">
        <v>180</v>
      </c>
      <c r="I7" s="15"/>
      <c r="J7" s="15"/>
      <c r="K7" s="15"/>
      <c r="L7" s="115">
        <f t="shared" si="1"/>
        <v>180</v>
      </c>
      <c r="M7" s="113">
        <v>90</v>
      </c>
      <c r="N7" s="15"/>
      <c r="O7" s="15"/>
      <c r="P7" s="15"/>
      <c r="Q7" s="115">
        <f t="shared" si="2"/>
        <v>90</v>
      </c>
      <c r="R7" s="123">
        <f t="shared" si="3"/>
        <v>328.5</v>
      </c>
    </row>
    <row r="8" spans="1:18" ht="18" customHeight="1">
      <c r="A8" s="116">
        <v>4</v>
      </c>
      <c r="B8" s="2">
        <v>103</v>
      </c>
      <c r="C8" s="2" t="s">
        <v>71</v>
      </c>
      <c r="D8" s="113">
        <v>12</v>
      </c>
      <c r="E8" s="15"/>
      <c r="F8" s="15">
        <v>21</v>
      </c>
      <c r="G8" s="115">
        <f t="shared" si="0"/>
        <v>33</v>
      </c>
      <c r="H8" s="113">
        <v>48</v>
      </c>
      <c r="I8" s="15">
        <v>54</v>
      </c>
      <c r="J8" s="15">
        <v>57</v>
      </c>
      <c r="K8" s="15">
        <v>27</v>
      </c>
      <c r="L8" s="115">
        <f t="shared" si="1"/>
        <v>186</v>
      </c>
      <c r="M8" s="113">
        <v>21</v>
      </c>
      <c r="N8" s="15">
        <v>12</v>
      </c>
      <c r="O8" s="15">
        <v>33</v>
      </c>
      <c r="P8" s="15">
        <v>33</v>
      </c>
      <c r="Q8" s="115">
        <f t="shared" si="2"/>
        <v>99</v>
      </c>
      <c r="R8" s="123">
        <f t="shared" si="3"/>
        <v>318</v>
      </c>
    </row>
    <row r="9" spans="1:18" ht="18" customHeight="1">
      <c r="A9" s="116">
        <v>5</v>
      </c>
      <c r="B9" s="2">
        <v>12</v>
      </c>
      <c r="C9" s="2" t="s">
        <v>85</v>
      </c>
      <c r="D9" s="113">
        <v>25.5</v>
      </c>
      <c r="E9" s="15">
        <v>12</v>
      </c>
      <c r="F9" s="15">
        <v>15</v>
      </c>
      <c r="G9" s="115">
        <f t="shared" si="0"/>
        <v>52.5</v>
      </c>
      <c r="H9" s="113">
        <v>27</v>
      </c>
      <c r="I9" s="15">
        <v>48</v>
      </c>
      <c r="J9" s="15">
        <v>60</v>
      </c>
      <c r="K9" s="15">
        <v>9</v>
      </c>
      <c r="L9" s="115">
        <f t="shared" si="1"/>
        <v>144</v>
      </c>
      <c r="M9" s="113"/>
      <c r="N9" s="15"/>
      <c r="O9" s="15">
        <v>6</v>
      </c>
      <c r="P9" s="15"/>
      <c r="Q9" s="115">
        <f t="shared" si="2"/>
        <v>6</v>
      </c>
      <c r="R9" s="123">
        <f t="shared" si="3"/>
        <v>202.5</v>
      </c>
    </row>
    <row r="10" spans="1:18" ht="18" customHeight="1">
      <c r="A10" s="116">
        <v>6</v>
      </c>
      <c r="B10" s="2">
        <v>132</v>
      </c>
      <c r="C10" s="2" t="s">
        <v>43</v>
      </c>
      <c r="D10" s="113"/>
      <c r="E10" s="15">
        <v>15</v>
      </c>
      <c r="F10" s="15">
        <v>21</v>
      </c>
      <c r="G10" s="115">
        <f t="shared" si="0"/>
        <v>36</v>
      </c>
      <c r="H10" s="113">
        <v>39</v>
      </c>
      <c r="I10" s="15">
        <v>42</v>
      </c>
      <c r="J10" s="15">
        <v>30</v>
      </c>
      <c r="K10" s="15">
        <v>15</v>
      </c>
      <c r="L10" s="115">
        <f t="shared" si="1"/>
        <v>126</v>
      </c>
      <c r="M10" s="113"/>
      <c r="N10" s="15"/>
      <c r="O10" s="15">
        <v>6</v>
      </c>
      <c r="P10" s="15"/>
      <c r="Q10" s="115">
        <f t="shared" si="2"/>
        <v>6</v>
      </c>
      <c r="R10" s="123">
        <f t="shared" si="3"/>
        <v>168</v>
      </c>
    </row>
    <row r="11" spans="1:18" ht="18" customHeight="1">
      <c r="A11" s="116">
        <v>7</v>
      </c>
      <c r="B11" s="2">
        <v>116</v>
      </c>
      <c r="C11" s="2" t="s">
        <v>40</v>
      </c>
      <c r="D11" s="113"/>
      <c r="E11" s="15"/>
      <c r="F11" s="15">
        <v>21</v>
      </c>
      <c r="G11" s="115">
        <f t="shared" si="0"/>
        <v>21</v>
      </c>
      <c r="H11" s="113"/>
      <c r="I11" s="15">
        <v>45</v>
      </c>
      <c r="J11" s="15">
        <v>36</v>
      </c>
      <c r="K11" s="15"/>
      <c r="L11" s="115">
        <f t="shared" si="1"/>
        <v>81</v>
      </c>
      <c r="M11" s="113"/>
      <c r="N11" s="15"/>
      <c r="O11" s="15"/>
      <c r="P11" s="15"/>
      <c r="Q11" s="115">
        <f t="shared" si="2"/>
        <v>0</v>
      </c>
      <c r="R11" s="123">
        <f t="shared" si="3"/>
        <v>102</v>
      </c>
    </row>
    <row r="12" spans="1:18" ht="18" customHeight="1">
      <c r="A12" s="116">
        <v>8</v>
      </c>
      <c r="B12" s="2">
        <v>121</v>
      </c>
      <c r="C12" s="2" t="s">
        <v>42</v>
      </c>
      <c r="D12" s="113">
        <v>12</v>
      </c>
      <c r="E12" s="15"/>
      <c r="F12" s="15"/>
      <c r="G12" s="115">
        <f t="shared" si="0"/>
        <v>12</v>
      </c>
      <c r="H12" s="113">
        <v>24</v>
      </c>
      <c r="I12" s="15"/>
      <c r="J12" s="15"/>
      <c r="K12" s="15"/>
      <c r="L12" s="115">
        <f t="shared" si="1"/>
        <v>24</v>
      </c>
      <c r="M12" s="113">
        <v>27</v>
      </c>
      <c r="N12" s="15">
        <v>9</v>
      </c>
      <c r="O12" s="15">
        <v>6</v>
      </c>
      <c r="P12" s="15">
        <v>6</v>
      </c>
      <c r="Q12" s="115">
        <f t="shared" si="2"/>
        <v>48</v>
      </c>
      <c r="R12" s="123">
        <f t="shared" si="3"/>
        <v>84</v>
      </c>
    </row>
    <row r="13" spans="1:18" ht="18" customHeight="1">
      <c r="A13" s="116">
        <v>9</v>
      </c>
      <c r="B13" s="2">
        <v>57</v>
      </c>
      <c r="C13" s="2" t="s">
        <v>123</v>
      </c>
      <c r="D13" s="113"/>
      <c r="E13" s="15"/>
      <c r="F13" s="15"/>
      <c r="G13" s="115">
        <f t="shared" si="0"/>
        <v>0</v>
      </c>
      <c r="H13" s="113"/>
      <c r="I13" s="15">
        <v>40</v>
      </c>
      <c r="J13" s="15">
        <v>24</v>
      </c>
      <c r="K13" s="15"/>
      <c r="L13" s="115">
        <f t="shared" si="1"/>
        <v>64</v>
      </c>
      <c r="M13" s="113"/>
      <c r="N13" s="15">
        <v>3</v>
      </c>
      <c r="O13" s="15"/>
      <c r="P13" s="15"/>
      <c r="Q13" s="115">
        <f t="shared" si="2"/>
        <v>3</v>
      </c>
      <c r="R13" s="123">
        <f t="shared" si="3"/>
        <v>67</v>
      </c>
    </row>
    <row r="14" spans="1:18" ht="18" customHeight="1">
      <c r="A14" s="116">
        <v>10</v>
      </c>
      <c r="B14" s="2">
        <v>61</v>
      </c>
      <c r="C14" s="2" t="s">
        <v>78</v>
      </c>
      <c r="D14" s="113"/>
      <c r="E14" s="15"/>
      <c r="F14" s="15"/>
      <c r="G14" s="115">
        <f t="shared" si="0"/>
        <v>0</v>
      </c>
      <c r="H14" s="113"/>
      <c r="I14" s="15"/>
      <c r="J14" s="15"/>
      <c r="K14" s="15"/>
      <c r="L14" s="115">
        <f t="shared" si="1"/>
        <v>0</v>
      </c>
      <c r="M14" s="113">
        <v>21</v>
      </c>
      <c r="N14" s="15">
        <v>6</v>
      </c>
      <c r="O14" s="15">
        <v>12</v>
      </c>
      <c r="P14" s="15">
        <v>24</v>
      </c>
      <c r="Q14" s="115">
        <f t="shared" si="2"/>
        <v>63</v>
      </c>
      <c r="R14" s="123">
        <f t="shared" si="3"/>
        <v>63</v>
      </c>
    </row>
    <row r="15" spans="1:18" ht="18" customHeight="1">
      <c r="A15" s="116">
        <v>11</v>
      </c>
      <c r="B15" s="2">
        <v>60</v>
      </c>
      <c r="C15" s="2" t="s">
        <v>34</v>
      </c>
      <c r="D15" s="113"/>
      <c r="E15" s="15"/>
      <c r="F15" s="15"/>
      <c r="G15" s="115">
        <f t="shared" si="0"/>
        <v>0</v>
      </c>
      <c r="H15" s="113"/>
      <c r="I15" s="15">
        <v>23</v>
      </c>
      <c r="J15" s="15">
        <v>27</v>
      </c>
      <c r="K15" s="15"/>
      <c r="L15" s="115">
        <f t="shared" si="1"/>
        <v>50</v>
      </c>
      <c r="M15" s="113"/>
      <c r="N15" s="15"/>
      <c r="O15" s="15">
        <v>9</v>
      </c>
      <c r="P15" s="15"/>
      <c r="Q15" s="115">
        <f t="shared" si="2"/>
        <v>9</v>
      </c>
      <c r="R15" s="123">
        <f t="shared" si="3"/>
        <v>59</v>
      </c>
    </row>
    <row r="16" spans="1:18" ht="18" customHeight="1">
      <c r="A16" s="116">
        <v>12</v>
      </c>
      <c r="B16" s="2">
        <v>49</v>
      </c>
      <c r="C16" s="2" t="s">
        <v>31</v>
      </c>
      <c r="D16" s="113">
        <v>21</v>
      </c>
      <c r="E16" s="15"/>
      <c r="F16" s="15"/>
      <c r="G16" s="115">
        <f t="shared" si="0"/>
        <v>21</v>
      </c>
      <c r="H16" s="113">
        <v>24</v>
      </c>
      <c r="I16" s="15"/>
      <c r="J16" s="15"/>
      <c r="K16" s="15">
        <v>6</v>
      </c>
      <c r="L16" s="115">
        <f t="shared" si="1"/>
        <v>30</v>
      </c>
      <c r="M16" s="113"/>
      <c r="N16" s="15"/>
      <c r="O16" s="15"/>
      <c r="P16" s="15">
        <v>6</v>
      </c>
      <c r="Q16" s="115">
        <f t="shared" si="2"/>
        <v>6</v>
      </c>
      <c r="R16" s="123">
        <f t="shared" si="3"/>
        <v>57</v>
      </c>
    </row>
    <row r="17" spans="1:18" ht="18" customHeight="1">
      <c r="A17" s="116">
        <v>12</v>
      </c>
      <c r="B17" s="2">
        <v>52</v>
      </c>
      <c r="C17" s="2" t="s">
        <v>32</v>
      </c>
      <c r="D17" s="113"/>
      <c r="E17" s="15">
        <v>12</v>
      </c>
      <c r="F17" s="15">
        <v>12</v>
      </c>
      <c r="G17" s="115">
        <f t="shared" si="0"/>
        <v>24</v>
      </c>
      <c r="H17" s="113"/>
      <c r="I17" s="15"/>
      <c r="J17" s="15">
        <v>6</v>
      </c>
      <c r="K17" s="15"/>
      <c r="L17" s="115">
        <f t="shared" si="1"/>
        <v>6</v>
      </c>
      <c r="M17" s="113">
        <v>12</v>
      </c>
      <c r="N17" s="15"/>
      <c r="O17" s="15">
        <v>6</v>
      </c>
      <c r="P17" s="15">
        <v>9</v>
      </c>
      <c r="Q17" s="115">
        <f t="shared" si="2"/>
        <v>27</v>
      </c>
      <c r="R17" s="123">
        <f t="shared" si="3"/>
        <v>57</v>
      </c>
    </row>
    <row r="18" spans="1:18" ht="18" customHeight="1">
      <c r="A18" s="116">
        <v>14</v>
      </c>
      <c r="B18" s="2">
        <v>14</v>
      </c>
      <c r="C18" s="2" t="s">
        <v>16</v>
      </c>
      <c r="D18" s="113"/>
      <c r="E18" s="15"/>
      <c r="F18" s="15"/>
      <c r="G18" s="115">
        <f t="shared" si="0"/>
        <v>0</v>
      </c>
      <c r="H18" s="113">
        <v>30</v>
      </c>
      <c r="I18" s="15"/>
      <c r="J18" s="15">
        <v>6</v>
      </c>
      <c r="K18" s="15">
        <v>12</v>
      </c>
      <c r="L18" s="115">
        <f t="shared" si="1"/>
        <v>48</v>
      </c>
      <c r="M18" s="113">
        <v>6</v>
      </c>
      <c r="N18" s="15"/>
      <c r="O18" s="15"/>
      <c r="P18" s="15"/>
      <c r="Q18" s="115">
        <f t="shared" si="2"/>
        <v>6</v>
      </c>
      <c r="R18" s="123">
        <f t="shared" si="3"/>
        <v>54</v>
      </c>
    </row>
    <row r="19" spans="1:18" ht="18" customHeight="1">
      <c r="A19" s="116">
        <v>15</v>
      </c>
      <c r="B19" s="2">
        <v>64</v>
      </c>
      <c r="C19" s="2" t="s">
        <v>35</v>
      </c>
      <c r="D19" s="113"/>
      <c r="E19" s="15">
        <v>18</v>
      </c>
      <c r="F19" s="15">
        <v>9</v>
      </c>
      <c r="G19" s="115">
        <f t="shared" si="0"/>
        <v>27</v>
      </c>
      <c r="H19" s="113"/>
      <c r="I19" s="15"/>
      <c r="J19" s="15"/>
      <c r="K19" s="15"/>
      <c r="L19" s="115">
        <f t="shared" si="1"/>
        <v>0</v>
      </c>
      <c r="M19" s="113"/>
      <c r="N19" s="15">
        <v>12</v>
      </c>
      <c r="O19" s="15">
        <v>12</v>
      </c>
      <c r="P19" s="15"/>
      <c r="Q19" s="115">
        <f t="shared" si="2"/>
        <v>24</v>
      </c>
      <c r="R19" s="123">
        <f t="shared" si="3"/>
        <v>51</v>
      </c>
    </row>
    <row r="20" spans="1:18" ht="18" customHeight="1">
      <c r="A20" s="116">
        <v>15</v>
      </c>
      <c r="B20" s="2">
        <v>129</v>
      </c>
      <c r="C20" s="2" t="s">
        <v>142</v>
      </c>
      <c r="D20" s="113"/>
      <c r="E20" s="15"/>
      <c r="F20" s="15"/>
      <c r="G20" s="115">
        <f t="shared" si="0"/>
        <v>0</v>
      </c>
      <c r="H20" s="113"/>
      <c r="I20" s="15"/>
      <c r="J20" s="15"/>
      <c r="K20" s="15"/>
      <c r="L20" s="115">
        <f t="shared" si="1"/>
        <v>0</v>
      </c>
      <c r="M20" s="113">
        <v>12</v>
      </c>
      <c r="N20" s="15">
        <v>15</v>
      </c>
      <c r="O20" s="15">
        <v>18</v>
      </c>
      <c r="P20" s="15">
        <v>6</v>
      </c>
      <c r="Q20" s="115">
        <f t="shared" si="2"/>
        <v>51</v>
      </c>
      <c r="R20" s="123">
        <f t="shared" si="3"/>
        <v>51</v>
      </c>
    </row>
    <row r="21" spans="1:18" ht="18" customHeight="1">
      <c r="A21" s="116">
        <v>17</v>
      </c>
      <c r="B21" s="2">
        <v>23</v>
      </c>
      <c r="C21" s="2" t="s">
        <v>18</v>
      </c>
      <c r="D21" s="113"/>
      <c r="E21" s="15"/>
      <c r="F21" s="15"/>
      <c r="G21" s="115">
        <f t="shared" si="0"/>
        <v>0</v>
      </c>
      <c r="H21" s="113">
        <v>12</v>
      </c>
      <c r="I21" s="15"/>
      <c r="J21" s="15"/>
      <c r="K21" s="15"/>
      <c r="L21" s="115">
        <f t="shared" si="1"/>
        <v>12</v>
      </c>
      <c r="M21" s="113">
        <v>27</v>
      </c>
      <c r="N21" s="15"/>
      <c r="O21" s="15"/>
      <c r="P21" s="15"/>
      <c r="Q21" s="115">
        <f t="shared" si="2"/>
        <v>27</v>
      </c>
      <c r="R21" s="123">
        <f t="shared" si="3"/>
        <v>39</v>
      </c>
    </row>
    <row r="22" spans="1:18" ht="18" customHeight="1">
      <c r="A22" s="116">
        <v>18</v>
      </c>
      <c r="B22" s="2">
        <v>133</v>
      </c>
      <c r="C22" s="2" t="s">
        <v>76</v>
      </c>
      <c r="D22" s="113"/>
      <c r="E22" s="15"/>
      <c r="F22" s="15"/>
      <c r="G22" s="115">
        <f t="shared" si="0"/>
        <v>0</v>
      </c>
      <c r="H22" s="113"/>
      <c r="I22" s="15"/>
      <c r="J22" s="15"/>
      <c r="K22" s="15"/>
      <c r="L22" s="115">
        <f t="shared" si="1"/>
        <v>0</v>
      </c>
      <c r="M22" s="113"/>
      <c r="N22" s="15">
        <v>9</v>
      </c>
      <c r="O22" s="15">
        <v>21</v>
      </c>
      <c r="P22" s="15">
        <v>6</v>
      </c>
      <c r="Q22" s="115">
        <f t="shared" si="2"/>
        <v>36</v>
      </c>
      <c r="R22" s="123">
        <f t="shared" si="3"/>
        <v>36</v>
      </c>
    </row>
    <row r="23" spans="1:18" ht="18" customHeight="1">
      <c r="A23" s="116">
        <v>19</v>
      </c>
      <c r="B23" s="2">
        <v>11</v>
      </c>
      <c r="C23" s="2" t="s">
        <v>124</v>
      </c>
      <c r="D23" s="113"/>
      <c r="E23" s="15"/>
      <c r="F23" s="15"/>
      <c r="G23" s="115">
        <f t="shared" si="0"/>
        <v>0</v>
      </c>
      <c r="H23" s="113"/>
      <c r="I23" s="15"/>
      <c r="J23" s="15"/>
      <c r="K23" s="15"/>
      <c r="L23" s="115">
        <f t="shared" si="1"/>
        <v>0</v>
      </c>
      <c r="M23" s="113">
        <v>18</v>
      </c>
      <c r="N23" s="15"/>
      <c r="O23" s="15">
        <v>6</v>
      </c>
      <c r="P23" s="15"/>
      <c r="Q23" s="115">
        <f t="shared" si="2"/>
        <v>24</v>
      </c>
      <c r="R23" s="123">
        <f t="shared" si="3"/>
        <v>24</v>
      </c>
    </row>
    <row r="24" spans="1:18" ht="18" customHeight="1">
      <c r="A24" s="116">
        <v>20</v>
      </c>
      <c r="B24" s="2">
        <v>42</v>
      </c>
      <c r="C24" s="2" t="s">
        <v>24</v>
      </c>
      <c r="D24" s="113"/>
      <c r="E24" s="15"/>
      <c r="F24" s="15"/>
      <c r="G24" s="115">
        <f t="shared" si="0"/>
        <v>0</v>
      </c>
      <c r="H24" s="113">
        <v>9</v>
      </c>
      <c r="I24" s="15"/>
      <c r="J24" s="15"/>
      <c r="K24" s="15"/>
      <c r="L24" s="115">
        <f t="shared" si="1"/>
        <v>9</v>
      </c>
      <c r="M24" s="113">
        <v>12</v>
      </c>
      <c r="N24" s="15"/>
      <c r="O24" s="15"/>
      <c r="P24" s="15"/>
      <c r="Q24" s="115">
        <f t="shared" si="2"/>
        <v>12</v>
      </c>
      <c r="R24" s="123">
        <f t="shared" si="3"/>
        <v>21</v>
      </c>
    </row>
    <row r="25" spans="1:18" ht="18" customHeight="1">
      <c r="A25" s="116">
        <v>20</v>
      </c>
      <c r="B25" s="2">
        <v>10</v>
      </c>
      <c r="C25" s="2" t="s">
        <v>14</v>
      </c>
      <c r="D25" s="113"/>
      <c r="E25" s="15"/>
      <c r="F25" s="15"/>
      <c r="G25" s="115">
        <f t="shared" si="0"/>
        <v>0</v>
      </c>
      <c r="H25" s="113">
        <v>6</v>
      </c>
      <c r="I25" s="15"/>
      <c r="J25" s="15"/>
      <c r="K25" s="15"/>
      <c r="L25" s="115">
        <f t="shared" si="1"/>
        <v>6</v>
      </c>
      <c r="M25" s="113">
        <v>15</v>
      </c>
      <c r="N25" s="15"/>
      <c r="O25" s="15"/>
      <c r="P25" s="15"/>
      <c r="Q25" s="115">
        <f t="shared" si="2"/>
        <v>15</v>
      </c>
      <c r="R25" s="123">
        <f t="shared" si="3"/>
        <v>21</v>
      </c>
    </row>
    <row r="26" spans="1:18" ht="18" customHeight="1">
      <c r="A26" s="116">
        <v>20</v>
      </c>
      <c r="B26" s="2">
        <v>30</v>
      </c>
      <c r="C26" s="2" t="s">
        <v>63</v>
      </c>
      <c r="D26" s="113"/>
      <c r="E26" s="15"/>
      <c r="F26" s="15"/>
      <c r="G26" s="115">
        <f t="shared" si="0"/>
        <v>0</v>
      </c>
      <c r="H26" s="113"/>
      <c r="I26" s="15"/>
      <c r="J26" s="15"/>
      <c r="K26" s="15"/>
      <c r="L26" s="115">
        <f t="shared" si="1"/>
        <v>0</v>
      </c>
      <c r="M26" s="113"/>
      <c r="N26" s="15">
        <v>6</v>
      </c>
      <c r="O26" s="15">
        <v>15</v>
      </c>
      <c r="P26" s="15"/>
      <c r="Q26" s="115">
        <f t="shared" si="2"/>
        <v>21</v>
      </c>
      <c r="R26" s="123">
        <f t="shared" si="3"/>
        <v>21</v>
      </c>
    </row>
    <row r="27" spans="1:18" ht="18" customHeight="1">
      <c r="A27" s="116">
        <v>23</v>
      </c>
      <c r="B27" s="2">
        <v>45</v>
      </c>
      <c r="C27" s="2" t="s">
        <v>27</v>
      </c>
      <c r="D27" s="113"/>
      <c r="E27" s="15"/>
      <c r="F27" s="15"/>
      <c r="G27" s="115">
        <f t="shared" si="0"/>
        <v>0</v>
      </c>
      <c r="H27" s="113">
        <v>15</v>
      </c>
      <c r="I27" s="15"/>
      <c r="J27" s="15"/>
      <c r="K27" s="15"/>
      <c r="L27" s="115">
        <f t="shared" si="1"/>
        <v>15</v>
      </c>
      <c r="M27" s="113"/>
      <c r="N27" s="15"/>
      <c r="O27" s="15"/>
      <c r="P27" s="15"/>
      <c r="Q27" s="115">
        <f t="shared" si="2"/>
        <v>0</v>
      </c>
      <c r="R27" s="123">
        <f t="shared" si="3"/>
        <v>15</v>
      </c>
    </row>
    <row r="28" spans="1:18" ht="18" customHeight="1">
      <c r="A28" s="116">
        <v>24</v>
      </c>
      <c r="B28" s="2">
        <v>66</v>
      </c>
      <c r="C28" s="2" t="s">
        <v>36</v>
      </c>
      <c r="D28" s="113"/>
      <c r="E28" s="15"/>
      <c r="F28" s="15"/>
      <c r="G28" s="115">
        <f t="shared" si="0"/>
        <v>0</v>
      </c>
      <c r="H28" s="113"/>
      <c r="I28" s="15"/>
      <c r="J28" s="15"/>
      <c r="K28" s="15"/>
      <c r="L28" s="115">
        <f t="shared" si="1"/>
        <v>0</v>
      </c>
      <c r="M28" s="113">
        <v>12</v>
      </c>
      <c r="N28" s="15"/>
      <c r="O28" s="15"/>
      <c r="P28" s="15"/>
      <c r="Q28" s="115">
        <f t="shared" si="2"/>
        <v>12</v>
      </c>
      <c r="R28" s="123">
        <f t="shared" si="3"/>
        <v>12</v>
      </c>
    </row>
    <row r="29" spans="1:18" ht="18" customHeight="1">
      <c r="A29" s="116">
        <v>24</v>
      </c>
      <c r="B29" s="2">
        <v>1</v>
      </c>
      <c r="C29" s="2" t="s">
        <v>10</v>
      </c>
      <c r="D29" s="113"/>
      <c r="E29" s="15">
        <v>6</v>
      </c>
      <c r="F29" s="15">
        <v>6</v>
      </c>
      <c r="G29" s="115">
        <f t="shared" si="0"/>
        <v>12</v>
      </c>
      <c r="H29" s="113"/>
      <c r="I29" s="15"/>
      <c r="J29" s="15"/>
      <c r="K29" s="15"/>
      <c r="L29" s="115">
        <f t="shared" si="1"/>
        <v>0</v>
      </c>
      <c r="M29" s="113"/>
      <c r="N29" s="15"/>
      <c r="O29" s="15"/>
      <c r="P29" s="114"/>
      <c r="Q29" s="115">
        <f t="shared" si="2"/>
        <v>0</v>
      </c>
      <c r="R29" s="123">
        <f t="shared" si="3"/>
        <v>12</v>
      </c>
    </row>
    <row r="30" spans="1:18" ht="18" customHeight="1">
      <c r="A30" s="116">
        <v>24</v>
      </c>
      <c r="B30" s="2">
        <v>20</v>
      </c>
      <c r="C30" s="2" t="s">
        <v>117</v>
      </c>
      <c r="D30" s="113"/>
      <c r="E30" s="15"/>
      <c r="F30" s="15"/>
      <c r="G30" s="115">
        <f t="shared" si="0"/>
        <v>0</v>
      </c>
      <c r="H30" s="113"/>
      <c r="I30" s="15">
        <v>6</v>
      </c>
      <c r="J30" s="15">
        <v>6</v>
      </c>
      <c r="K30" s="15"/>
      <c r="L30" s="115">
        <f t="shared" si="1"/>
        <v>12</v>
      </c>
      <c r="M30" s="113"/>
      <c r="N30" s="15"/>
      <c r="O30" s="15"/>
      <c r="P30" s="15"/>
      <c r="Q30" s="115">
        <f t="shared" si="2"/>
        <v>0</v>
      </c>
      <c r="R30" s="123">
        <f t="shared" si="3"/>
        <v>12</v>
      </c>
    </row>
    <row r="31" spans="1:18" ht="18" customHeight="1">
      <c r="A31" s="116">
        <v>27</v>
      </c>
      <c r="B31" s="2">
        <v>48</v>
      </c>
      <c r="C31" s="2" t="s">
        <v>30</v>
      </c>
      <c r="D31" s="113"/>
      <c r="E31" s="15"/>
      <c r="F31" s="15"/>
      <c r="G31" s="115">
        <f t="shared" si="0"/>
        <v>0</v>
      </c>
      <c r="H31" s="113"/>
      <c r="I31" s="15"/>
      <c r="J31" s="15"/>
      <c r="K31" s="15"/>
      <c r="L31" s="115">
        <f t="shared" si="1"/>
        <v>0</v>
      </c>
      <c r="M31" s="113">
        <v>6</v>
      </c>
      <c r="N31" s="15"/>
      <c r="O31" s="15"/>
      <c r="P31" s="15"/>
      <c r="Q31" s="115">
        <f t="shared" si="2"/>
        <v>6</v>
      </c>
      <c r="R31" s="123">
        <f t="shared" si="3"/>
        <v>6</v>
      </c>
    </row>
    <row r="32" spans="1:18" ht="18" customHeight="1">
      <c r="A32" s="116">
        <v>27</v>
      </c>
      <c r="B32" s="2">
        <v>27</v>
      </c>
      <c r="C32" s="2" t="s">
        <v>165</v>
      </c>
      <c r="D32" s="113"/>
      <c r="E32" s="15"/>
      <c r="F32" s="15"/>
      <c r="G32" s="115">
        <f t="shared" si="0"/>
        <v>0</v>
      </c>
      <c r="H32" s="113"/>
      <c r="I32" s="15"/>
      <c r="J32" s="15"/>
      <c r="K32" s="15"/>
      <c r="L32" s="115">
        <f t="shared" si="1"/>
        <v>0</v>
      </c>
      <c r="M32" s="113">
        <v>6</v>
      </c>
      <c r="N32" s="15"/>
      <c r="O32" s="15"/>
      <c r="P32" s="15"/>
      <c r="Q32" s="115">
        <f t="shared" si="2"/>
        <v>6</v>
      </c>
      <c r="R32" s="123">
        <f t="shared" si="3"/>
        <v>6</v>
      </c>
    </row>
    <row r="33" spans="1:18" ht="18" customHeight="1" thickBot="1">
      <c r="A33" s="217">
        <v>27</v>
      </c>
      <c r="B33" s="89">
        <v>185</v>
      </c>
      <c r="C33" s="89" t="s">
        <v>166</v>
      </c>
      <c r="D33" s="174"/>
      <c r="E33" s="175"/>
      <c r="F33" s="175"/>
      <c r="G33" s="176">
        <f t="shared" si="0"/>
        <v>0</v>
      </c>
      <c r="H33" s="174"/>
      <c r="I33" s="175"/>
      <c r="J33" s="175"/>
      <c r="K33" s="175"/>
      <c r="L33" s="176">
        <f t="shared" si="1"/>
        <v>0</v>
      </c>
      <c r="M33" s="174"/>
      <c r="N33" s="175"/>
      <c r="O33" s="175">
        <v>6</v>
      </c>
      <c r="P33" s="175"/>
      <c r="Q33" s="176">
        <f t="shared" si="2"/>
        <v>6</v>
      </c>
      <c r="R33" s="177">
        <f t="shared" si="3"/>
        <v>6</v>
      </c>
    </row>
    <row r="34" spans="2:18" ht="18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8" customHeight="1">
      <c r="A35" s="63"/>
      <c r="D35" s="71">
        <f>SUM(D5:D33)</f>
        <v>135</v>
      </c>
      <c r="E35" s="72">
        <f>SUM(E5:E33)</f>
        <v>108</v>
      </c>
      <c r="F35" s="71">
        <f>SUM(F5:F33)</f>
        <v>135</v>
      </c>
      <c r="G35" s="73">
        <f>SUM(D35:F35)</f>
        <v>378</v>
      </c>
      <c r="H35" s="52">
        <f>SUM(H5:H33)</f>
        <v>474</v>
      </c>
      <c r="I35" s="52">
        <f>SUM(I5:I33)</f>
        <v>456</v>
      </c>
      <c r="J35" s="52">
        <f>SUM(J5:J33)</f>
        <v>396</v>
      </c>
      <c r="K35" s="52">
        <f>SUM(K5:K33)</f>
        <v>123</v>
      </c>
      <c r="L35" s="73">
        <f>SUM(H35:K35)</f>
        <v>1449</v>
      </c>
      <c r="M35" s="52">
        <f>SUM(M5:M33)</f>
        <v>392</v>
      </c>
      <c r="N35" s="52">
        <f>SUM(N5:N33)</f>
        <v>222</v>
      </c>
      <c r="O35" s="74">
        <f>SUM(O5:O33)</f>
        <v>273</v>
      </c>
      <c r="P35" s="52">
        <f>SUM(P5:P33)</f>
        <v>108</v>
      </c>
      <c r="Q35" s="73">
        <f>SUM(M35:P35)</f>
        <v>995</v>
      </c>
      <c r="R35" s="73">
        <f>SUM(G35,L35,Q35)</f>
        <v>2822</v>
      </c>
    </row>
    <row r="36" spans="1:18" ht="18" customHeight="1">
      <c r="A36" s="63"/>
      <c r="B36" s="2"/>
      <c r="C36" s="2"/>
      <c r="D36" s="15"/>
      <c r="E36" s="15"/>
      <c r="F36" s="15"/>
      <c r="G36" s="23"/>
      <c r="H36" s="15"/>
      <c r="I36" s="15"/>
      <c r="J36" s="15"/>
      <c r="K36" s="15"/>
      <c r="L36" s="23"/>
      <c r="M36" s="15"/>
      <c r="N36" s="15"/>
      <c r="O36" s="15"/>
      <c r="P36" s="15"/>
      <c r="Q36" s="23"/>
      <c r="R36" s="23"/>
    </row>
    <row r="37" spans="1:18" ht="18" customHeight="1">
      <c r="A37" s="254" t="s">
        <v>94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17" ht="18" customHeight="1">
      <c r="A38" s="63"/>
      <c r="B38" s="2"/>
      <c r="C38" s="2"/>
      <c r="D38" s="15"/>
      <c r="E38" s="15"/>
      <c r="F38" s="15"/>
      <c r="G38" s="23"/>
      <c r="H38" s="15"/>
      <c r="I38" s="15"/>
      <c r="J38" s="15"/>
      <c r="K38" s="15"/>
      <c r="L38" s="23"/>
      <c r="M38" s="15"/>
      <c r="N38" s="15"/>
      <c r="O38" s="15"/>
      <c r="P38" s="15"/>
      <c r="Q38" s="23"/>
    </row>
    <row r="39" spans="1:18" ht="18" customHeight="1">
      <c r="A39" s="63"/>
      <c r="B39" s="21"/>
      <c r="C39" s="22"/>
      <c r="D39" s="15"/>
      <c r="E39" s="15"/>
      <c r="F39" s="15"/>
      <c r="G39" s="23"/>
      <c r="H39" s="15"/>
      <c r="I39" s="15"/>
      <c r="J39" s="15"/>
      <c r="K39" s="15"/>
      <c r="L39" s="23"/>
      <c r="M39" s="15"/>
      <c r="N39" s="15"/>
      <c r="O39" s="15"/>
      <c r="P39" s="15"/>
      <c r="Q39" s="23"/>
      <c r="R39" s="23"/>
    </row>
    <row r="40" spans="1:18" ht="18" customHeight="1">
      <c r="A40" s="6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8" customHeight="1">
      <c r="A41" s="6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8" customHeight="1">
      <c r="A42" s="6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8" customHeight="1">
      <c r="A43" s="63"/>
      <c r="B43" s="2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5"/>
    </row>
    <row r="44" spans="1:17" ht="18" customHeight="1">
      <c r="A44" s="6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ht="18" customHeight="1">
      <c r="A45" s="63"/>
    </row>
    <row r="46" ht="18" customHeight="1">
      <c r="A46" s="63"/>
    </row>
    <row r="47" ht="18" customHeight="1">
      <c r="A47" s="63"/>
    </row>
    <row r="48" ht="18" customHeight="1">
      <c r="A48" s="63"/>
    </row>
    <row r="49" spans="1:4" ht="18" customHeight="1">
      <c r="A49" s="63"/>
      <c r="B49" s="21"/>
      <c r="C49" s="22"/>
      <c r="D49" s="15"/>
    </row>
    <row r="50" spans="2:4" ht="9" customHeight="1">
      <c r="B50" s="7"/>
      <c r="C50" s="7"/>
      <c r="D50" s="7"/>
    </row>
    <row r="51" ht="18" customHeight="1"/>
    <row r="52" ht="7.5" customHeight="1">
      <c r="A52" s="27"/>
    </row>
    <row r="53" ht="18" customHeight="1"/>
    <row r="54" ht="18" customHeight="1">
      <c r="A54" s="27"/>
    </row>
    <row r="55" ht="15" customHeight="1"/>
    <row r="56" ht="15" customHeight="1"/>
    <row r="57" ht="15" customHeight="1"/>
    <row r="58" ht="15" customHeight="1"/>
    <row r="59" spans="2:28" s="42" customFormat="1" ht="15" customHeight="1">
      <c r="B59" s="10"/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4"/>
      <c r="T59" s="14"/>
      <c r="U59" s="14"/>
      <c r="V59" s="44"/>
      <c r="W59" s="14"/>
      <c r="X59" s="14"/>
      <c r="Y59" s="14"/>
      <c r="Z59" s="44"/>
      <c r="AA59" s="14"/>
      <c r="AB59" s="14"/>
    </row>
    <row r="65" ht="15" customHeight="1"/>
    <row r="66" ht="15" customHeight="1"/>
  </sheetData>
  <sheetProtection/>
  <mergeCells count="6">
    <mergeCell ref="A37:R37"/>
    <mergeCell ref="A1:R1"/>
    <mergeCell ref="D3:G3"/>
    <mergeCell ref="H3:L3"/>
    <mergeCell ref="M3:Q3"/>
    <mergeCell ref="R3:R4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A35" sqref="AA35"/>
    </sheetView>
  </sheetViews>
  <sheetFormatPr defaultColWidth="8.875" defaultRowHeight="12.75"/>
  <cols>
    <col min="1" max="1" width="5.125" style="26" customWidth="1"/>
    <col min="2" max="2" width="4.75390625" style="32" customWidth="1"/>
    <col min="3" max="3" width="9.75390625" style="33" customWidth="1"/>
    <col min="4" max="7" width="4.75390625" style="10" customWidth="1"/>
    <col min="8" max="8" width="4.75390625" style="8" customWidth="1"/>
    <col min="9" max="9" width="5.75390625" style="32" customWidth="1"/>
    <col min="10" max="14" width="4.75390625" style="8" customWidth="1"/>
    <col min="15" max="15" width="5.75390625" style="32" customWidth="1"/>
    <col min="16" max="16" width="9.25390625" style="32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4" width="8.875" style="7" customWidth="1"/>
    <col min="25" max="25" width="9.375" style="7" bestFit="1" customWidth="1"/>
    <col min="26" max="16384" width="8.875" style="7" customWidth="1"/>
  </cols>
  <sheetData>
    <row r="1" spans="1:16" ht="21.75" customHeight="1" thickBot="1">
      <c r="A1" s="265" t="s">
        <v>159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</row>
    <row r="2" spans="1:16" ht="15" customHeight="1">
      <c r="A2" s="67"/>
      <c r="B2" s="40"/>
      <c r="C2" s="191"/>
      <c r="D2" s="262" t="s">
        <v>143</v>
      </c>
      <c r="E2" s="262"/>
      <c r="F2" s="262"/>
      <c r="G2" s="262"/>
      <c r="H2" s="262"/>
      <c r="I2" s="262"/>
      <c r="J2" s="263" t="s">
        <v>144</v>
      </c>
      <c r="K2" s="262"/>
      <c r="L2" s="262"/>
      <c r="M2" s="262"/>
      <c r="N2" s="262"/>
      <c r="O2" s="264"/>
      <c r="P2" s="78" t="s">
        <v>112</v>
      </c>
    </row>
    <row r="3" spans="1:23" ht="19.5" customHeight="1">
      <c r="A3" s="76" t="s">
        <v>113</v>
      </c>
      <c r="B3" s="6" t="s">
        <v>72</v>
      </c>
      <c r="C3" s="185" t="s">
        <v>54</v>
      </c>
      <c r="D3" s="31" t="s">
        <v>0</v>
      </c>
      <c r="E3" s="31" t="s">
        <v>105</v>
      </c>
      <c r="F3" s="31" t="s">
        <v>2</v>
      </c>
      <c r="G3" s="31" t="s">
        <v>106</v>
      </c>
      <c r="H3" s="31" t="s">
        <v>107</v>
      </c>
      <c r="I3" s="77" t="s">
        <v>49</v>
      </c>
      <c r="J3" s="76" t="s">
        <v>0</v>
      </c>
      <c r="K3" s="31" t="s">
        <v>105</v>
      </c>
      <c r="L3" s="31" t="s">
        <v>2</v>
      </c>
      <c r="M3" s="31" t="s">
        <v>106</v>
      </c>
      <c r="N3" s="31" t="s">
        <v>107</v>
      </c>
      <c r="O3" s="178" t="s">
        <v>49</v>
      </c>
      <c r="P3" s="79" t="s">
        <v>49</v>
      </c>
      <c r="Q3" s="9" t="s">
        <v>3</v>
      </c>
      <c r="R3" s="8" t="s">
        <v>4</v>
      </c>
      <c r="S3" s="8" t="s">
        <v>5</v>
      </c>
      <c r="T3" s="8" t="s">
        <v>6</v>
      </c>
      <c r="U3" s="9" t="s">
        <v>7</v>
      </c>
      <c r="V3" s="8" t="s">
        <v>8</v>
      </c>
      <c r="W3" s="8" t="s">
        <v>9</v>
      </c>
    </row>
    <row r="4" spans="1:16" ht="15" customHeight="1">
      <c r="A4" s="86">
        <v>1</v>
      </c>
      <c r="B4" s="2">
        <v>9</v>
      </c>
      <c r="C4" s="185" t="s">
        <v>13</v>
      </c>
      <c r="D4" s="186">
        <v>36</v>
      </c>
      <c r="E4" s="187">
        <v>40</v>
      </c>
      <c r="F4" s="187">
        <v>28</v>
      </c>
      <c r="G4" s="187">
        <v>54</v>
      </c>
      <c r="H4" s="188">
        <v>10</v>
      </c>
      <c r="I4" s="189">
        <f aca="true" t="shared" si="0" ref="I4:I19">SUM(D4:H4)</f>
        <v>168</v>
      </c>
      <c r="J4" s="186"/>
      <c r="K4" s="187"/>
      <c r="L4" s="187"/>
      <c r="M4" s="187"/>
      <c r="N4" s="188"/>
      <c r="O4" s="189">
        <f aca="true" t="shared" si="1" ref="O4:O19">SUM(J4:N4)</f>
        <v>0</v>
      </c>
      <c r="P4" s="192">
        <f aca="true" t="shared" si="2" ref="P4:P19">I4+O4</f>
        <v>168</v>
      </c>
    </row>
    <row r="5" spans="1:16" ht="15" customHeight="1">
      <c r="A5" s="86">
        <v>2</v>
      </c>
      <c r="B5" s="2">
        <v>12</v>
      </c>
      <c r="C5" s="185" t="s">
        <v>15</v>
      </c>
      <c r="D5" s="75">
        <v>16</v>
      </c>
      <c r="E5" s="31"/>
      <c r="F5" s="31">
        <v>20</v>
      </c>
      <c r="G5" s="31">
        <v>16</v>
      </c>
      <c r="H5" s="130">
        <v>22</v>
      </c>
      <c r="I5" s="151">
        <f t="shared" si="0"/>
        <v>74</v>
      </c>
      <c r="J5" s="75">
        <v>18</v>
      </c>
      <c r="K5" s="31">
        <v>16</v>
      </c>
      <c r="L5" s="31"/>
      <c r="M5" s="31"/>
      <c r="N5" s="130"/>
      <c r="O5" s="151">
        <f t="shared" si="1"/>
        <v>34</v>
      </c>
      <c r="P5" s="133">
        <f t="shared" si="2"/>
        <v>108</v>
      </c>
    </row>
    <row r="6" spans="1:23" ht="15" customHeight="1">
      <c r="A6" s="86">
        <v>3</v>
      </c>
      <c r="B6" s="2">
        <v>103</v>
      </c>
      <c r="C6" s="185" t="s">
        <v>71</v>
      </c>
      <c r="D6" s="75">
        <v>8</v>
      </c>
      <c r="E6" s="31"/>
      <c r="F6" s="31">
        <v>8</v>
      </c>
      <c r="G6" s="31"/>
      <c r="H6" s="130">
        <v>10</v>
      </c>
      <c r="I6" s="151">
        <f t="shared" si="0"/>
        <v>26</v>
      </c>
      <c r="J6" s="75">
        <v>18</v>
      </c>
      <c r="K6" s="31"/>
      <c r="L6" s="31">
        <v>28</v>
      </c>
      <c r="M6" s="31"/>
      <c r="N6" s="130">
        <v>20</v>
      </c>
      <c r="O6" s="151">
        <f t="shared" si="1"/>
        <v>66</v>
      </c>
      <c r="P6" s="133">
        <f t="shared" si="2"/>
        <v>92</v>
      </c>
      <c r="Q6" s="9">
        <v>0</v>
      </c>
      <c r="R6" s="8">
        <v>0</v>
      </c>
      <c r="S6" s="8">
        <v>0</v>
      </c>
      <c r="T6" s="8">
        <v>0</v>
      </c>
      <c r="U6" s="9">
        <v>0</v>
      </c>
      <c r="V6" s="8">
        <v>0</v>
      </c>
      <c r="W6" s="8">
        <v>0</v>
      </c>
    </row>
    <row r="7" spans="1:16" ht="15" customHeight="1">
      <c r="A7" s="86">
        <v>4</v>
      </c>
      <c r="B7" s="2">
        <v>24</v>
      </c>
      <c r="C7" s="185" t="s">
        <v>19</v>
      </c>
      <c r="D7" s="75"/>
      <c r="E7" s="31"/>
      <c r="F7" s="31"/>
      <c r="G7" s="31"/>
      <c r="H7" s="130"/>
      <c r="I7" s="151">
        <f t="shared" si="0"/>
        <v>0</v>
      </c>
      <c r="J7" s="75"/>
      <c r="K7" s="31">
        <v>8</v>
      </c>
      <c r="L7" s="31">
        <v>30</v>
      </c>
      <c r="M7" s="31">
        <v>28</v>
      </c>
      <c r="N7" s="130">
        <v>12</v>
      </c>
      <c r="O7" s="151">
        <f t="shared" si="1"/>
        <v>78</v>
      </c>
      <c r="P7" s="133">
        <f t="shared" si="2"/>
        <v>78</v>
      </c>
    </row>
    <row r="8" spans="1:16" ht="15" customHeight="1">
      <c r="A8" s="86">
        <v>5</v>
      </c>
      <c r="B8" s="2">
        <v>119</v>
      </c>
      <c r="C8" s="185" t="s">
        <v>41</v>
      </c>
      <c r="D8" s="75"/>
      <c r="E8" s="31">
        <v>16</v>
      </c>
      <c r="F8" s="31">
        <v>8</v>
      </c>
      <c r="G8" s="31">
        <v>10</v>
      </c>
      <c r="H8" s="130"/>
      <c r="I8" s="151">
        <f t="shared" si="0"/>
        <v>34</v>
      </c>
      <c r="J8" s="75">
        <v>30</v>
      </c>
      <c r="K8" s="31">
        <v>8</v>
      </c>
      <c r="L8" s="31"/>
      <c r="M8" s="31"/>
      <c r="N8" s="130"/>
      <c r="O8" s="151">
        <f t="shared" si="1"/>
        <v>38</v>
      </c>
      <c r="P8" s="133">
        <f t="shared" si="2"/>
        <v>72</v>
      </c>
    </row>
    <row r="9" spans="1:16" ht="15" customHeight="1">
      <c r="A9" s="86">
        <v>6</v>
      </c>
      <c r="B9" s="2">
        <v>116</v>
      </c>
      <c r="C9" s="185" t="s">
        <v>40</v>
      </c>
      <c r="D9" s="75"/>
      <c r="E9" s="31"/>
      <c r="F9" s="31"/>
      <c r="G9" s="31"/>
      <c r="H9" s="130"/>
      <c r="I9" s="151">
        <f t="shared" si="0"/>
        <v>0</v>
      </c>
      <c r="J9" s="75"/>
      <c r="K9" s="31">
        <v>16</v>
      </c>
      <c r="L9" s="31">
        <v>20</v>
      </c>
      <c r="M9" s="31">
        <v>18</v>
      </c>
      <c r="N9" s="130"/>
      <c r="O9" s="151">
        <f t="shared" si="1"/>
        <v>54</v>
      </c>
      <c r="P9" s="133">
        <f t="shared" si="2"/>
        <v>54</v>
      </c>
    </row>
    <row r="10" spans="1:16" ht="15" customHeight="1">
      <c r="A10" s="86">
        <v>7</v>
      </c>
      <c r="B10" s="2">
        <v>121</v>
      </c>
      <c r="C10" s="185" t="s">
        <v>42</v>
      </c>
      <c r="D10" s="75" t="s">
        <v>133</v>
      </c>
      <c r="E10" s="31">
        <v>36</v>
      </c>
      <c r="F10" s="31">
        <v>8</v>
      </c>
      <c r="G10" s="31"/>
      <c r="H10" s="130"/>
      <c r="I10" s="151">
        <f>SUM(D10:H10)</f>
        <v>44</v>
      </c>
      <c r="J10" s="75"/>
      <c r="K10" s="31"/>
      <c r="L10" s="31">
        <v>8</v>
      </c>
      <c r="M10" s="31"/>
      <c r="N10" s="130"/>
      <c r="O10" s="151">
        <f>SUM(J10:N10)</f>
        <v>8</v>
      </c>
      <c r="P10" s="133">
        <f>I10+O10</f>
        <v>52</v>
      </c>
    </row>
    <row r="11" spans="1:16" ht="15" customHeight="1">
      <c r="A11" s="86">
        <v>8</v>
      </c>
      <c r="B11" s="2">
        <v>64</v>
      </c>
      <c r="C11" s="185" t="s">
        <v>35</v>
      </c>
      <c r="D11" s="75"/>
      <c r="E11" s="31"/>
      <c r="F11" s="31"/>
      <c r="G11" s="31"/>
      <c r="H11" s="130"/>
      <c r="I11" s="151">
        <f t="shared" si="0"/>
        <v>0</v>
      </c>
      <c r="J11" s="75"/>
      <c r="K11" s="31">
        <v>20</v>
      </c>
      <c r="L11" s="31">
        <v>10</v>
      </c>
      <c r="M11" s="31">
        <v>18</v>
      </c>
      <c r="N11" s="190"/>
      <c r="O11" s="151">
        <f t="shared" si="1"/>
        <v>48</v>
      </c>
      <c r="P11" s="133">
        <f t="shared" si="2"/>
        <v>48</v>
      </c>
    </row>
    <row r="12" spans="1:16" ht="15" customHeight="1">
      <c r="A12" s="86">
        <v>9</v>
      </c>
      <c r="B12" s="2">
        <v>132</v>
      </c>
      <c r="C12" s="185" t="s">
        <v>43</v>
      </c>
      <c r="D12" s="75"/>
      <c r="E12" s="31"/>
      <c r="F12" s="31"/>
      <c r="G12" s="31"/>
      <c r="H12" s="130"/>
      <c r="I12" s="151">
        <f>SUM(D12:H12)</f>
        <v>0</v>
      </c>
      <c r="J12" s="75"/>
      <c r="K12" s="31">
        <v>12</v>
      </c>
      <c r="L12" s="31">
        <v>10</v>
      </c>
      <c r="M12" s="31">
        <v>10</v>
      </c>
      <c r="N12" s="130"/>
      <c r="O12" s="151">
        <f>SUM(J12:N12)</f>
        <v>32</v>
      </c>
      <c r="P12" s="133">
        <f>I12+O12</f>
        <v>32</v>
      </c>
    </row>
    <row r="13" spans="1:16" ht="15" customHeight="1">
      <c r="A13" s="86">
        <v>9</v>
      </c>
      <c r="B13" s="2">
        <v>1</v>
      </c>
      <c r="C13" s="185" t="s">
        <v>10</v>
      </c>
      <c r="D13" s="75"/>
      <c r="E13" s="31"/>
      <c r="F13" s="31"/>
      <c r="G13" s="31"/>
      <c r="H13" s="130"/>
      <c r="I13" s="151">
        <f>SUM(D13:H13)</f>
        <v>0</v>
      </c>
      <c r="J13" s="75">
        <v>20</v>
      </c>
      <c r="K13" s="31">
        <v>12</v>
      </c>
      <c r="L13" s="31"/>
      <c r="M13" s="31"/>
      <c r="N13" s="130"/>
      <c r="O13" s="151">
        <f>SUM(J13:N13)</f>
        <v>32</v>
      </c>
      <c r="P13" s="133">
        <f>I13+O13</f>
        <v>32</v>
      </c>
    </row>
    <row r="14" spans="1:16" ht="15" customHeight="1">
      <c r="A14" s="86">
        <v>11</v>
      </c>
      <c r="B14" s="2">
        <v>49</v>
      </c>
      <c r="C14" s="185" t="s">
        <v>31</v>
      </c>
      <c r="D14" s="75">
        <v>8</v>
      </c>
      <c r="E14" s="31"/>
      <c r="F14" s="31">
        <v>10</v>
      </c>
      <c r="G14" s="31"/>
      <c r="H14" s="130">
        <v>10</v>
      </c>
      <c r="I14" s="151">
        <f t="shared" si="0"/>
        <v>28</v>
      </c>
      <c r="J14" s="75"/>
      <c r="K14" s="31"/>
      <c r="L14" s="31"/>
      <c r="M14" s="31"/>
      <c r="N14" s="130"/>
      <c r="O14" s="151">
        <f t="shared" si="1"/>
        <v>0</v>
      </c>
      <c r="P14" s="133">
        <f t="shared" si="2"/>
        <v>28</v>
      </c>
    </row>
    <row r="15" spans="1:16" ht="15" customHeight="1">
      <c r="A15" s="86">
        <v>12</v>
      </c>
      <c r="B15" s="2">
        <v>14</v>
      </c>
      <c r="C15" s="185" t="s">
        <v>16</v>
      </c>
      <c r="D15" s="75"/>
      <c r="E15" s="31"/>
      <c r="F15" s="31">
        <v>8</v>
      </c>
      <c r="G15" s="31">
        <v>8</v>
      </c>
      <c r="H15" s="130">
        <v>10</v>
      </c>
      <c r="I15" s="151">
        <f t="shared" si="0"/>
        <v>26</v>
      </c>
      <c r="J15" s="75"/>
      <c r="K15" s="31"/>
      <c r="L15" s="31"/>
      <c r="M15" s="31"/>
      <c r="N15" s="130"/>
      <c r="O15" s="151">
        <f t="shared" si="1"/>
        <v>0</v>
      </c>
      <c r="P15" s="133">
        <f t="shared" si="2"/>
        <v>26</v>
      </c>
    </row>
    <row r="16" spans="1:16" ht="15" customHeight="1">
      <c r="A16" s="86">
        <v>13</v>
      </c>
      <c r="B16" s="2">
        <v>42</v>
      </c>
      <c r="C16" s="185" t="s">
        <v>24</v>
      </c>
      <c r="D16" s="75">
        <v>8</v>
      </c>
      <c r="E16" s="31"/>
      <c r="F16" s="31">
        <v>8</v>
      </c>
      <c r="G16" s="31"/>
      <c r="H16" s="130"/>
      <c r="I16" s="151">
        <f t="shared" si="0"/>
        <v>16</v>
      </c>
      <c r="J16" s="75"/>
      <c r="K16" s="31"/>
      <c r="L16" s="31"/>
      <c r="M16" s="31"/>
      <c r="N16" s="130"/>
      <c r="O16" s="151">
        <f t="shared" si="1"/>
        <v>0</v>
      </c>
      <c r="P16" s="133">
        <f t="shared" si="2"/>
        <v>16</v>
      </c>
    </row>
    <row r="17" spans="1:16" ht="15" customHeight="1">
      <c r="A17" s="86">
        <v>14</v>
      </c>
      <c r="B17" s="2">
        <v>52</v>
      </c>
      <c r="C17" s="185" t="s">
        <v>32</v>
      </c>
      <c r="D17" s="75" t="s">
        <v>133</v>
      </c>
      <c r="E17" s="31"/>
      <c r="F17" s="31"/>
      <c r="G17" s="31"/>
      <c r="H17" s="130"/>
      <c r="I17" s="151">
        <f t="shared" si="0"/>
        <v>0</v>
      </c>
      <c r="J17" s="75"/>
      <c r="K17" s="31"/>
      <c r="L17" s="31"/>
      <c r="M17" s="31">
        <v>12</v>
      </c>
      <c r="N17" s="130"/>
      <c r="O17" s="151">
        <f t="shared" si="1"/>
        <v>12</v>
      </c>
      <c r="P17" s="133">
        <f t="shared" si="2"/>
        <v>12</v>
      </c>
    </row>
    <row r="18" spans="1:16" ht="15" customHeight="1">
      <c r="A18" s="86">
        <v>15</v>
      </c>
      <c r="B18" s="2">
        <v>133</v>
      </c>
      <c r="C18" s="185" t="s">
        <v>76</v>
      </c>
      <c r="D18" s="75"/>
      <c r="E18" s="31"/>
      <c r="F18" s="31"/>
      <c r="G18" s="31"/>
      <c r="H18" s="130"/>
      <c r="I18" s="151">
        <f t="shared" si="0"/>
        <v>0</v>
      </c>
      <c r="J18" s="75">
        <v>8</v>
      </c>
      <c r="K18" s="31"/>
      <c r="L18" s="31"/>
      <c r="M18" s="31"/>
      <c r="N18" s="130"/>
      <c r="O18" s="151">
        <f t="shared" si="1"/>
        <v>8</v>
      </c>
      <c r="P18" s="133">
        <f t="shared" si="2"/>
        <v>8</v>
      </c>
    </row>
    <row r="19" spans="1:16" ht="15" customHeight="1" thickBot="1">
      <c r="A19" s="88">
        <v>15</v>
      </c>
      <c r="B19" s="89">
        <v>20</v>
      </c>
      <c r="C19" s="193" t="s">
        <v>117</v>
      </c>
      <c r="D19" s="134"/>
      <c r="E19" s="131"/>
      <c r="F19" s="131"/>
      <c r="G19" s="131"/>
      <c r="H19" s="132"/>
      <c r="I19" s="158">
        <f t="shared" si="0"/>
        <v>0</v>
      </c>
      <c r="J19" s="134">
        <v>8</v>
      </c>
      <c r="K19" s="131"/>
      <c r="L19" s="131"/>
      <c r="M19" s="131"/>
      <c r="N19" s="132"/>
      <c r="O19" s="158">
        <f t="shared" si="1"/>
        <v>8</v>
      </c>
      <c r="P19" s="159">
        <f t="shared" si="2"/>
        <v>8</v>
      </c>
    </row>
    <row r="20" spans="1:23" ht="15" customHeight="1">
      <c r="A20"/>
      <c r="B20" s="1"/>
      <c r="C20" s="1"/>
      <c r="D20" s="4"/>
      <c r="E20" s="4"/>
      <c r="F20" s="4"/>
      <c r="G20" s="4"/>
      <c r="H20"/>
      <c r="I20" s="4"/>
      <c r="J20"/>
      <c r="K20"/>
      <c r="L20"/>
      <c r="M20"/>
      <c r="N20"/>
      <c r="O20" s="4"/>
      <c r="P20" s="4"/>
      <c r="Q20" s="9">
        <v>0</v>
      </c>
      <c r="R20" s="8">
        <v>0</v>
      </c>
      <c r="S20" s="8">
        <v>0</v>
      </c>
      <c r="T20" s="8">
        <v>0</v>
      </c>
      <c r="U20" s="9">
        <v>0</v>
      </c>
      <c r="V20" s="8">
        <v>0</v>
      </c>
      <c r="W20" s="8">
        <v>0</v>
      </c>
    </row>
    <row r="21" spans="1:16" ht="15" customHeight="1">
      <c r="A21"/>
      <c r="B21" s="1"/>
      <c r="C21" s="1"/>
      <c r="D21" s="31">
        <f aca="true" t="shared" si="3" ref="D21:P21">SUM(D4:D19)</f>
        <v>76</v>
      </c>
      <c r="E21" s="31">
        <f t="shared" si="3"/>
        <v>92</v>
      </c>
      <c r="F21" s="31">
        <f t="shared" si="3"/>
        <v>98</v>
      </c>
      <c r="G21" s="31">
        <f t="shared" si="3"/>
        <v>88</v>
      </c>
      <c r="H21" s="31">
        <f t="shared" si="3"/>
        <v>62</v>
      </c>
      <c r="I21" s="31">
        <f t="shared" si="3"/>
        <v>416</v>
      </c>
      <c r="J21" s="31">
        <f t="shared" si="3"/>
        <v>102</v>
      </c>
      <c r="K21" s="31">
        <f t="shared" si="3"/>
        <v>92</v>
      </c>
      <c r="L21" s="31">
        <f t="shared" si="3"/>
        <v>106</v>
      </c>
      <c r="M21" s="31">
        <f t="shared" si="3"/>
        <v>86</v>
      </c>
      <c r="N21" s="31">
        <f t="shared" si="3"/>
        <v>32</v>
      </c>
      <c r="O21" s="31">
        <f t="shared" si="3"/>
        <v>418</v>
      </c>
      <c r="P21" s="31">
        <f t="shared" si="3"/>
        <v>834</v>
      </c>
    </row>
    <row r="22" spans="1:16" ht="15" customHeight="1">
      <c r="A22"/>
      <c r="B22" s="1"/>
      <c r="C22" s="1"/>
      <c r="D22" s="4"/>
      <c r="E22" s="4"/>
      <c r="F22" s="4"/>
      <c r="G22" s="4"/>
      <c r="H22"/>
      <c r="I22" s="4"/>
      <c r="J22"/>
      <c r="K22"/>
      <c r="L22"/>
      <c r="M22"/>
      <c r="N22"/>
      <c r="O22" s="4"/>
      <c r="P22" s="4"/>
    </row>
    <row r="23" spans="1:23" ht="15" customHeight="1">
      <c r="A23"/>
      <c r="B23" s="1"/>
      <c r="C23" s="1"/>
      <c r="D23" s="7"/>
      <c r="E23" s="31"/>
      <c r="F23" s="31"/>
      <c r="G23" s="31"/>
      <c r="H23" s="31"/>
      <c r="I23" s="7"/>
      <c r="J23" s="31"/>
      <c r="K23" s="31"/>
      <c r="L23" s="31"/>
      <c r="M23" s="31"/>
      <c r="N23" s="31"/>
      <c r="O23" s="7"/>
      <c r="P23" s="7"/>
      <c r="Q23" s="9">
        <v>0</v>
      </c>
      <c r="R23" s="8">
        <v>0</v>
      </c>
      <c r="S23" s="8">
        <v>0</v>
      </c>
      <c r="T23" s="8">
        <v>0</v>
      </c>
      <c r="U23" s="9">
        <v>0</v>
      </c>
      <c r="V23" s="8">
        <v>0</v>
      </c>
      <c r="W23" s="8">
        <v>0</v>
      </c>
    </row>
    <row r="25" spans="1:16" ht="12.75">
      <c r="A25" s="254" t="s">
        <v>95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</row>
    <row r="28" spans="2:23" s="42" customFormat="1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/>
      <c r="R28" s="14"/>
      <c r="S28" s="14"/>
      <c r="T28" s="14"/>
      <c r="U28" s="44"/>
      <c r="V28" s="14"/>
      <c r="W28" s="14"/>
    </row>
    <row r="36" ht="15" customHeight="1"/>
    <row r="37" ht="15" customHeight="1"/>
  </sheetData>
  <sheetProtection/>
  <mergeCells count="4">
    <mergeCell ref="A25:P25"/>
    <mergeCell ref="D2:I2"/>
    <mergeCell ref="J2:O2"/>
    <mergeCell ref="A1:P1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7"/>
  <sheetViews>
    <sheetView zoomScalePageLayoutView="0" workbookViewId="0" topLeftCell="A1">
      <pane ySplit="3" topLeftCell="A7" activePane="bottomLeft" state="frozen"/>
      <selection pane="topLeft" activeCell="A54" sqref="A54:IV56"/>
      <selection pane="bottomLeft" activeCell="A44" sqref="A44"/>
    </sheetView>
  </sheetViews>
  <sheetFormatPr defaultColWidth="9.00390625" defaultRowHeight="12.75"/>
  <cols>
    <col min="1" max="1" width="4.00390625" style="43" customWidth="1"/>
    <col min="2" max="2" width="5.125" style="43" customWidth="1"/>
    <col min="3" max="3" width="9.75390625" style="43" customWidth="1"/>
    <col min="4" max="9" width="4.75390625" style="43" customWidth="1"/>
    <col min="10" max="10" width="5.75390625" style="96" customWidth="1"/>
    <col min="11" max="15" width="4.75390625" style="43" customWidth="1"/>
    <col min="16" max="16" width="5.75390625" style="96" customWidth="1"/>
  </cols>
  <sheetData>
    <row r="1" spans="1:43" ht="36" customHeight="1" thickBot="1">
      <c r="A1" s="268" t="s">
        <v>160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7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6" ht="19.5" customHeight="1">
      <c r="A2" s="272" t="s">
        <v>53</v>
      </c>
      <c r="B2" s="90"/>
      <c r="C2" s="90"/>
      <c r="D2" s="275" t="s">
        <v>143</v>
      </c>
      <c r="E2" s="262"/>
      <c r="F2" s="262"/>
      <c r="G2" s="262"/>
      <c r="H2" s="262"/>
      <c r="I2" s="264"/>
      <c r="J2" s="274" t="s">
        <v>144</v>
      </c>
      <c r="K2" s="275"/>
      <c r="L2" s="275"/>
      <c r="M2" s="275"/>
      <c r="N2" s="275"/>
      <c r="O2" s="276"/>
      <c r="P2" s="277" t="s">
        <v>49</v>
      </c>
    </row>
    <row r="3" spans="1:16" ht="18" customHeight="1" thickBot="1">
      <c r="A3" s="273"/>
      <c r="B3" s="181" t="s">
        <v>114</v>
      </c>
      <c r="C3" s="181" t="s">
        <v>54</v>
      </c>
      <c r="D3" s="181" t="s">
        <v>0</v>
      </c>
      <c r="E3" s="181" t="s">
        <v>105</v>
      </c>
      <c r="F3" s="181" t="s">
        <v>2</v>
      </c>
      <c r="G3" s="181" t="s">
        <v>106</v>
      </c>
      <c r="H3" s="181" t="s">
        <v>107</v>
      </c>
      <c r="I3" s="98" t="s">
        <v>115</v>
      </c>
      <c r="J3" s="181" t="s">
        <v>0</v>
      </c>
      <c r="K3" s="181" t="s">
        <v>105</v>
      </c>
      <c r="L3" s="181" t="s">
        <v>2</v>
      </c>
      <c r="M3" s="181" t="s">
        <v>106</v>
      </c>
      <c r="N3" s="181" t="s">
        <v>107</v>
      </c>
      <c r="O3" s="98" t="s">
        <v>115</v>
      </c>
      <c r="P3" s="278"/>
    </row>
    <row r="4" spans="1:16" ht="15" customHeight="1">
      <c r="A4" s="216">
        <v>1</v>
      </c>
      <c r="B4" s="40">
        <v>119</v>
      </c>
      <c r="C4" s="40" t="s">
        <v>41</v>
      </c>
      <c r="D4" s="40">
        <v>65</v>
      </c>
      <c r="E4" s="40">
        <v>78</v>
      </c>
      <c r="F4" s="40">
        <v>27</v>
      </c>
      <c r="G4" s="40">
        <v>30</v>
      </c>
      <c r="H4" s="40">
        <v>9</v>
      </c>
      <c r="I4" s="215">
        <f aca="true" t="shared" si="0" ref="I4:I43">SUM(D4:H4)</f>
        <v>209</v>
      </c>
      <c r="J4" s="40">
        <v>47</v>
      </c>
      <c r="K4" s="40"/>
      <c r="L4" s="40">
        <v>15</v>
      </c>
      <c r="M4" s="40">
        <v>3</v>
      </c>
      <c r="N4" s="40">
        <v>6</v>
      </c>
      <c r="O4" s="215">
        <f aca="true" t="shared" si="1" ref="O4:O43">SUM(J4:N4)</f>
        <v>71</v>
      </c>
      <c r="P4" s="215">
        <f aca="true" t="shared" si="2" ref="P4:P43">I4+O4</f>
        <v>280</v>
      </c>
    </row>
    <row r="5" spans="1:16" ht="15" customHeight="1">
      <c r="A5" s="91">
        <v>2</v>
      </c>
      <c r="B5" s="2">
        <v>9</v>
      </c>
      <c r="C5" s="2" t="s">
        <v>13</v>
      </c>
      <c r="D5" s="2">
        <v>102</v>
      </c>
      <c r="E5" s="2">
        <v>28</v>
      </c>
      <c r="F5" s="2">
        <v>40</v>
      </c>
      <c r="G5" s="2">
        <v>25</v>
      </c>
      <c r="H5" s="2">
        <v>12</v>
      </c>
      <c r="I5" s="135">
        <f t="shared" si="0"/>
        <v>207</v>
      </c>
      <c r="J5" s="2"/>
      <c r="K5" s="2"/>
      <c r="L5" s="2"/>
      <c r="M5" s="2"/>
      <c r="N5" s="2"/>
      <c r="O5" s="135">
        <f t="shared" si="1"/>
        <v>0</v>
      </c>
      <c r="P5" s="135">
        <f t="shared" si="2"/>
        <v>207</v>
      </c>
    </row>
    <row r="6" spans="1:16" ht="15" customHeight="1">
      <c r="A6" s="91">
        <v>3</v>
      </c>
      <c r="B6" s="2">
        <v>24</v>
      </c>
      <c r="C6" s="2" t="s">
        <v>19</v>
      </c>
      <c r="D6" s="2">
        <v>13</v>
      </c>
      <c r="E6" s="2">
        <v>6</v>
      </c>
      <c r="F6" s="2">
        <v>19</v>
      </c>
      <c r="G6" s="2">
        <v>12</v>
      </c>
      <c r="H6" s="2">
        <v>9</v>
      </c>
      <c r="I6" s="135">
        <f t="shared" si="0"/>
        <v>59</v>
      </c>
      <c r="J6" s="2">
        <v>15</v>
      </c>
      <c r="K6" s="2">
        <v>8</v>
      </c>
      <c r="L6" s="2">
        <v>27</v>
      </c>
      <c r="M6" s="2">
        <v>10</v>
      </c>
      <c r="N6" s="2">
        <v>14</v>
      </c>
      <c r="O6" s="135">
        <f t="shared" si="1"/>
        <v>74</v>
      </c>
      <c r="P6" s="135">
        <f t="shared" si="2"/>
        <v>133</v>
      </c>
    </row>
    <row r="7" spans="1:16" ht="15" customHeight="1">
      <c r="A7" s="91">
        <v>4</v>
      </c>
      <c r="B7" s="2">
        <v>103</v>
      </c>
      <c r="C7" s="2" t="s">
        <v>71</v>
      </c>
      <c r="D7" s="2">
        <v>26</v>
      </c>
      <c r="E7" s="2">
        <v>20</v>
      </c>
      <c r="F7" s="2">
        <v>19</v>
      </c>
      <c r="G7" s="2">
        <v>8</v>
      </c>
      <c r="H7" s="2">
        <v>19</v>
      </c>
      <c r="I7" s="135">
        <f t="shared" si="0"/>
        <v>92</v>
      </c>
      <c r="J7" s="2">
        <v>18</v>
      </c>
      <c r="K7" s="2">
        <v>4</v>
      </c>
      <c r="L7" s="2">
        <v>3</v>
      </c>
      <c r="M7" s="2">
        <v>3</v>
      </c>
      <c r="N7" s="2">
        <v>3</v>
      </c>
      <c r="O7" s="135">
        <f t="shared" si="1"/>
        <v>31</v>
      </c>
      <c r="P7" s="135">
        <f t="shared" si="2"/>
        <v>123</v>
      </c>
    </row>
    <row r="8" spans="1:16" ht="15" customHeight="1">
      <c r="A8" s="91">
        <v>5</v>
      </c>
      <c r="B8" s="2">
        <v>23</v>
      </c>
      <c r="C8" s="2" t="s">
        <v>18</v>
      </c>
      <c r="D8" s="2">
        <v>48</v>
      </c>
      <c r="E8" s="2">
        <v>20</v>
      </c>
      <c r="F8" s="2">
        <v>8</v>
      </c>
      <c r="G8" s="2">
        <v>20</v>
      </c>
      <c r="H8" s="2">
        <v>6</v>
      </c>
      <c r="I8" s="135">
        <f t="shared" si="0"/>
        <v>102</v>
      </c>
      <c r="J8" s="2">
        <v>2</v>
      </c>
      <c r="K8" s="2"/>
      <c r="L8" s="2"/>
      <c r="M8" s="2"/>
      <c r="N8" s="2"/>
      <c r="O8" s="135">
        <f t="shared" si="1"/>
        <v>2</v>
      </c>
      <c r="P8" s="135">
        <f t="shared" si="2"/>
        <v>104</v>
      </c>
    </row>
    <row r="9" spans="1:16" ht="15" customHeight="1">
      <c r="A9" s="91">
        <v>6</v>
      </c>
      <c r="B9" s="2">
        <v>12</v>
      </c>
      <c r="C9" s="2" t="s">
        <v>85</v>
      </c>
      <c r="D9" s="2">
        <v>36</v>
      </c>
      <c r="E9" s="2">
        <v>18</v>
      </c>
      <c r="F9" s="2">
        <v>6</v>
      </c>
      <c r="G9" s="2">
        <v>10</v>
      </c>
      <c r="H9" s="2">
        <v>6</v>
      </c>
      <c r="I9" s="135">
        <f t="shared" si="0"/>
        <v>76</v>
      </c>
      <c r="J9" s="2">
        <v>12</v>
      </c>
      <c r="K9" s="2">
        <v>6</v>
      </c>
      <c r="L9" s="2"/>
      <c r="M9" s="2"/>
      <c r="N9" s="2"/>
      <c r="O9" s="135">
        <f t="shared" si="1"/>
        <v>18</v>
      </c>
      <c r="P9" s="135">
        <f t="shared" si="2"/>
        <v>94</v>
      </c>
    </row>
    <row r="10" spans="1:16" ht="15" customHeight="1">
      <c r="A10" s="91">
        <v>7</v>
      </c>
      <c r="B10" s="2">
        <v>132</v>
      </c>
      <c r="C10" s="2" t="s">
        <v>43</v>
      </c>
      <c r="D10" s="2">
        <v>12</v>
      </c>
      <c r="E10" s="2">
        <v>22</v>
      </c>
      <c r="F10" s="2">
        <v>3</v>
      </c>
      <c r="G10" s="2">
        <v>17</v>
      </c>
      <c r="H10" s="2">
        <v>3</v>
      </c>
      <c r="I10" s="135">
        <f t="shared" si="0"/>
        <v>57</v>
      </c>
      <c r="J10" s="2">
        <v>6</v>
      </c>
      <c r="K10" s="2">
        <v>10</v>
      </c>
      <c r="L10" s="2">
        <v>6</v>
      </c>
      <c r="M10" s="2">
        <v>6</v>
      </c>
      <c r="N10" s="2">
        <v>8</v>
      </c>
      <c r="O10" s="135">
        <f t="shared" si="1"/>
        <v>36</v>
      </c>
      <c r="P10" s="135">
        <f t="shared" si="2"/>
        <v>93</v>
      </c>
    </row>
    <row r="11" spans="1:16" ht="15" customHeight="1">
      <c r="A11" s="91">
        <v>8</v>
      </c>
      <c r="B11" s="2">
        <v>129</v>
      </c>
      <c r="C11" s="2" t="s">
        <v>142</v>
      </c>
      <c r="D11" s="2">
        <v>30</v>
      </c>
      <c r="E11" s="2">
        <v>10</v>
      </c>
      <c r="F11" s="2">
        <v>3</v>
      </c>
      <c r="G11" s="2">
        <v>18</v>
      </c>
      <c r="H11" s="2">
        <v>6</v>
      </c>
      <c r="I11" s="135">
        <f t="shared" si="0"/>
        <v>67</v>
      </c>
      <c r="J11" s="2">
        <v>9</v>
      </c>
      <c r="K11" s="2">
        <v>5</v>
      </c>
      <c r="L11" s="2"/>
      <c r="M11" s="2">
        <v>9</v>
      </c>
      <c r="N11" s="2"/>
      <c r="O11" s="135">
        <f t="shared" si="1"/>
        <v>23</v>
      </c>
      <c r="P11" s="135">
        <f t="shared" si="2"/>
        <v>90</v>
      </c>
    </row>
    <row r="12" spans="1:16" ht="15" customHeight="1">
      <c r="A12" s="91">
        <v>9</v>
      </c>
      <c r="B12" s="2">
        <v>121</v>
      </c>
      <c r="C12" s="2" t="s">
        <v>42</v>
      </c>
      <c r="D12" s="2">
        <v>25</v>
      </c>
      <c r="E12" s="2">
        <v>18</v>
      </c>
      <c r="F12" s="2">
        <v>29</v>
      </c>
      <c r="G12" s="2"/>
      <c r="H12" s="2">
        <v>12</v>
      </c>
      <c r="I12" s="135">
        <f t="shared" si="0"/>
        <v>84</v>
      </c>
      <c r="J12" s="2"/>
      <c r="K12" s="2"/>
      <c r="L12" s="2">
        <v>3</v>
      </c>
      <c r="M12" s="2"/>
      <c r="N12" s="2"/>
      <c r="O12" s="135">
        <f t="shared" si="1"/>
        <v>3</v>
      </c>
      <c r="P12" s="135">
        <f t="shared" si="2"/>
        <v>87</v>
      </c>
    </row>
    <row r="13" spans="1:16" ht="15" customHeight="1">
      <c r="A13" s="91">
        <v>10</v>
      </c>
      <c r="B13" s="2">
        <v>10</v>
      </c>
      <c r="C13" s="2" t="s">
        <v>14</v>
      </c>
      <c r="D13" s="2">
        <v>43</v>
      </c>
      <c r="E13" s="2">
        <v>18</v>
      </c>
      <c r="F13" s="2">
        <v>6</v>
      </c>
      <c r="G13" s="2">
        <v>4</v>
      </c>
      <c r="H13" s="2"/>
      <c r="I13" s="135">
        <f t="shared" si="0"/>
        <v>71</v>
      </c>
      <c r="J13" s="2"/>
      <c r="K13" s="2"/>
      <c r="L13" s="2"/>
      <c r="M13" s="2"/>
      <c r="N13" s="2"/>
      <c r="O13" s="135">
        <f t="shared" si="1"/>
        <v>0</v>
      </c>
      <c r="P13" s="135">
        <f t="shared" si="2"/>
        <v>71</v>
      </c>
    </row>
    <row r="14" spans="1:16" ht="15" customHeight="1">
      <c r="A14" s="91">
        <v>11</v>
      </c>
      <c r="B14" s="2">
        <v>11</v>
      </c>
      <c r="C14" s="2" t="s">
        <v>124</v>
      </c>
      <c r="D14" s="2">
        <v>17</v>
      </c>
      <c r="E14" s="2">
        <v>24</v>
      </c>
      <c r="F14" s="2">
        <v>18</v>
      </c>
      <c r="G14" s="2">
        <v>6</v>
      </c>
      <c r="H14" s="2"/>
      <c r="I14" s="135">
        <f t="shared" si="0"/>
        <v>65</v>
      </c>
      <c r="J14" s="2"/>
      <c r="K14" s="2"/>
      <c r="L14" s="2">
        <v>3</v>
      </c>
      <c r="M14" s="2"/>
      <c r="N14" s="2"/>
      <c r="O14" s="135">
        <f t="shared" si="1"/>
        <v>3</v>
      </c>
      <c r="P14" s="135">
        <f t="shared" si="2"/>
        <v>68</v>
      </c>
    </row>
    <row r="15" spans="1:16" ht="15" customHeight="1">
      <c r="A15" s="91">
        <v>12</v>
      </c>
      <c r="B15" s="2">
        <v>133</v>
      </c>
      <c r="C15" s="2" t="s">
        <v>76</v>
      </c>
      <c r="D15" s="2">
        <v>11</v>
      </c>
      <c r="E15" s="2">
        <v>12</v>
      </c>
      <c r="F15" s="2">
        <v>9</v>
      </c>
      <c r="G15" s="2">
        <v>10</v>
      </c>
      <c r="H15" s="2">
        <v>3</v>
      </c>
      <c r="I15" s="135">
        <f t="shared" si="0"/>
        <v>45</v>
      </c>
      <c r="J15" s="2">
        <v>10</v>
      </c>
      <c r="K15" s="2"/>
      <c r="L15" s="2">
        <v>6</v>
      </c>
      <c r="M15" s="2"/>
      <c r="N15" s="2">
        <v>3</v>
      </c>
      <c r="O15" s="135">
        <f t="shared" si="1"/>
        <v>19</v>
      </c>
      <c r="P15" s="135">
        <f t="shared" si="2"/>
        <v>64</v>
      </c>
    </row>
    <row r="16" spans="1:16" ht="15" customHeight="1">
      <c r="A16" s="91">
        <v>13</v>
      </c>
      <c r="B16" s="2">
        <v>61</v>
      </c>
      <c r="C16" s="2" t="s">
        <v>78</v>
      </c>
      <c r="D16" s="2">
        <v>25</v>
      </c>
      <c r="E16" s="2">
        <v>14</v>
      </c>
      <c r="F16" s="2">
        <v>1</v>
      </c>
      <c r="G16" s="2">
        <v>8</v>
      </c>
      <c r="H16" s="2"/>
      <c r="I16" s="135">
        <f t="shared" si="0"/>
        <v>48</v>
      </c>
      <c r="J16" s="2">
        <v>15</v>
      </c>
      <c r="K16" s="2"/>
      <c r="L16" s="2"/>
      <c r="M16" s="2"/>
      <c r="N16" s="2"/>
      <c r="O16" s="135">
        <f t="shared" si="1"/>
        <v>15</v>
      </c>
      <c r="P16" s="135">
        <f t="shared" si="2"/>
        <v>63</v>
      </c>
    </row>
    <row r="17" spans="1:16" ht="15" customHeight="1">
      <c r="A17" s="91">
        <v>14</v>
      </c>
      <c r="B17" s="2">
        <v>60</v>
      </c>
      <c r="C17" s="2" t="s">
        <v>34</v>
      </c>
      <c r="D17" s="2">
        <v>19</v>
      </c>
      <c r="E17" s="2"/>
      <c r="F17" s="2">
        <v>6</v>
      </c>
      <c r="G17" s="2">
        <v>10</v>
      </c>
      <c r="H17" s="2">
        <v>3</v>
      </c>
      <c r="I17" s="135">
        <f t="shared" si="0"/>
        <v>38</v>
      </c>
      <c r="J17" s="2">
        <v>16</v>
      </c>
      <c r="K17" s="2">
        <v>6</v>
      </c>
      <c r="L17" s="2"/>
      <c r="M17" s="2"/>
      <c r="N17" s="2"/>
      <c r="O17" s="135">
        <f t="shared" si="1"/>
        <v>22</v>
      </c>
      <c r="P17" s="135">
        <f t="shared" si="2"/>
        <v>60</v>
      </c>
    </row>
    <row r="18" spans="1:16" ht="15" customHeight="1">
      <c r="A18" s="91">
        <v>15</v>
      </c>
      <c r="B18" s="2">
        <v>14</v>
      </c>
      <c r="C18" s="2" t="s">
        <v>16</v>
      </c>
      <c r="D18" s="2">
        <v>40</v>
      </c>
      <c r="E18" s="2"/>
      <c r="F18" s="2">
        <v>15</v>
      </c>
      <c r="G18" s="2">
        <v>3</v>
      </c>
      <c r="H18" s="2"/>
      <c r="I18" s="135">
        <f t="shared" si="0"/>
        <v>58</v>
      </c>
      <c r="J18" s="2"/>
      <c r="K18" s="2"/>
      <c r="L18" s="2"/>
      <c r="M18" s="2"/>
      <c r="N18" s="2"/>
      <c r="O18" s="135">
        <f t="shared" si="1"/>
        <v>0</v>
      </c>
      <c r="P18" s="135">
        <f t="shared" si="2"/>
        <v>58</v>
      </c>
    </row>
    <row r="19" spans="1:16" ht="15" customHeight="1">
      <c r="A19" s="91">
        <v>16</v>
      </c>
      <c r="B19" s="2">
        <v>57</v>
      </c>
      <c r="C19" s="2" t="s">
        <v>110</v>
      </c>
      <c r="D19" s="2">
        <v>7</v>
      </c>
      <c r="E19" s="2">
        <v>6</v>
      </c>
      <c r="F19" s="2"/>
      <c r="G19" s="2">
        <v>9</v>
      </c>
      <c r="H19" s="2"/>
      <c r="I19" s="135">
        <f t="shared" si="0"/>
        <v>22</v>
      </c>
      <c r="J19" s="2">
        <v>1</v>
      </c>
      <c r="K19" s="2">
        <v>12</v>
      </c>
      <c r="L19" s="2"/>
      <c r="M19" s="2">
        <v>18</v>
      </c>
      <c r="N19" s="2"/>
      <c r="O19" s="135">
        <f t="shared" si="1"/>
        <v>31</v>
      </c>
      <c r="P19" s="135">
        <f t="shared" si="2"/>
        <v>53</v>
      </c>
    </row>
    <row r="20" spans="1:16" ht="15" customHeight="1">
      <c r="A20" s="91">
        <v>17</v>
      </c>
      <c r="B20" s="2">
        <v>66</v>
      </c>
      <c r="C20" s="2" t="s">
        <v>36</v>
      </c>
      <c r="D20" s="2">
        <v>16</v>
      </c>
      <c r="E20" s="2">
        <v>15</v>
      </c>
      <c r="F20" s="2">
        <v>6</v>
      </c>
      <c r="G20" s="2">
        <v>9</v>
      </c>
      <c r="H20" s="2">
        <v>3</v>
      </c>
      <c r="I20" s="135">
        <f t="shared" si="0"/>
        <v>49</v>
      </c>
      <c r="J20" s="2"/>
      <c r="K20" s="2"/>
      <c r="L20" s="2"/>
      <c r="M20" s="2"/>
      <c r="N20" s="2"/>
      <c r="O20" s="135">
        <f t="shared" si="1"/>
        <v>0</v>
      </c>
      <c r="P20" s="135">
        <f t="shared" si="2"/>
        <v>49</v>
      </c>
    </row>
    <row r="21" spans="1:16" ht="15" customHeight="1">
      <c r="A21" s="91">
        <v>18</v>
      </c>
      <c r="B21" s="2">
        <v>42</v>
      </c>
      <c r="C21" s="2" t="s">
        <v>24</v>
      </c>
      <c r="D21" s="2">
        <v>20</v>
      </c>
      <c r="E21" s="2">
        <v>7</v>
      </c>
      <c r="F21" s="2">
        <v>12</v>
      </c>
      <c r="G21" s="2">
        <v>2</v>
      </c>
      <c r="H21" s="2">
        <v>7</v>
      </c>
      <c r="I21" s="135">
        <f t="shared" si="0"/>
        <v>48</v>
      </c>
      <c r="J21" s="2"/>
      <c r="K21" s="2"/>
      <c r="L21" s="2"/>
      <c r="M21" s="2"/>
      <c r="N21" s="2"/>
      <c r="O21" s="135">
        <f t="shared" si="1"/>
        <v>0</v>
      </c>
      <c r="P21" s="135">
        <f t="shared" si="2"/>
        <v>48</v>
      </c>
    </row>
    <row r="22" spans="1:16" ht="15" customHeight="1">
      <c r="A22" s="91">
        <v>19</v>
      </c>
      <c r="B22" s="2">
        <v>112</v>
      </c>
      <c r="C22" s="2" t="s">
        <v>39</v>
      </c>
      <c r="D22" s="2">
        <v>16</v>
      </c>
      <c r="E22" s="2">
        <v>2</v>
      </c>
      <c r="F22" s="2">
        <v>5</v>
      </c>
      <c r="G22" s="2">
        <v>8</v>
      </c>
      <c r="H22" s="2">
        <v>1</v>
      </c>
      <c r="I22" s="135">
        <f t="shared" si="0"/>
        <v>32</v>
      </c>
      <c r="J22" s="2">
        <v>6</v>
      </c>
      <c r="K22" s="2">
        <v>6</v>
      </c>
      <c r="L22" s="2">
        <v>3</v>
      </c>
      <c r="M22" s="2"/>
      <c r="N22" s="2"/>
      <c r="O22" s="135">
        <f t="shared" si="1"/>
        <v>15</v>
      </c>
      <c r="P22" s="135">
        <f t="shared" si="2"/>
        <v>47</v>
      </c>
    </row>
    <row r="23" spans="1:16" ht="15" customHeight="1">
      <c r="A23" s="91">
        <v>20</v>
      </c>
      <c r="B23" s="2">
        <v>45</v>
      </c>
      <c r="C23" s="2" t="s">
        <v>27</v>
      </c>
      <c r="D23" s="2">
        <v>15</v>
      </c>
      <c r="E23" s="2">
        <v>6</v>
      </c>
      <c r="F23" s="2">
        <v>4</v>
      </c>
      <c r="G23" s="2">
        <v>20</v>
      </c>
      <c r="H23" s="2"/>
      <c r="I23" s="135">
        <f t="shared" si="0"/>
        <v>45</v>
      </c>
      <c r="J23" s="2"/>
      <c r="K23" s="2"/>
      <c r="L23" s="2"/>
      <c r="M23" s="2"/>
      <c r="N23" s="2"/>
      <c r="O23" s="135">
        <f t="shared" si="1"/>
        <v>0</v>
      </c>
      <c r="P23" s="135">
        <f t="shared" si="2"/>
        <v>45</v>
      </c>
    </row>
    <row r="24" spans="1:16" ht="15" customHeight="1">
      <c r="A24" s="91">
        <v>21</v>
      </c>
      <c r="B24" s="2">
        <v>30</v>
      </c>
      <c r="C24" s="2" t="s">
        <v>63</v>
      </c>
      <c r="D24" s="2">
        <v>3</v>
      </c>
      <c r="E24" s="2">
        <v>6</v>
      </c>
      <c r="F24" s="2">
        <v>6</v>
      </c>
      <c r="G24" s="2">
        <v>6</v>
      </c>
      <c r="H24" s="2">
        <v>9</v>
      </c>
      <c r="I24" s="135">
        <f t="shared" si="0"/>
        <v>30</v>
      </c>
      <c r="J24" s="2">
        <v>3</v>
      </c>
      <c r="K24" s="2">
        <v>6</v>
      </c>
      <c r="L24" s="2"/>
      <c r="M24" s="2">
        <v>3</v>
      </c>
      <c r="N24" s="2"/>
      <c r="O24" s="135">
        <f t="shared" si="1"/>
        <v>12</v>
      </c>
      <c r="P24" s="135">
        <f t="shared" si="2"/>
        <v>42</v>
      </c>
    </row>
    <row r="25" spans="1:16" ht="15" customHeight="1">
      <c r="A25" s="91">
        <v>22</v>
      </c>
      <c r="B25" s="2">
        <v>17</v>
      </c>
      <c r="C25" s="2" t="s">
        <v>17</v>
      </c>
      <c r="D25" s="2">
        <v>24</v>
      </c>
      <c r="E25" s="2">
        <v>10</v>
      </c>
      <c r="F25" s="2">
        <v>6</v>
      </c>
      <c r="G25" s="2">
        <v>1</v>
      </c>
      <c r="H25" s="2"/>
      <c r="I25" s="135">
        <f t="shared" si="0"/>
        <v>41</v>
      </c>
      <c r="J25" s="2"/>
      <c r="K25" s="2"/>
      <c r="L25" s="2"/>
      <c r="M25" s="2"/>
      <c r="N25" s="2"/>
      <c r="O25" s="135">
        <f t="shared" si="1"/>
        <v>0</v>
      </c>
      <c r="P25" s="135">
        <f t="shared" si="2"/>
        <v>41</v>
      </c>
    </row>
    <row r="26" spans="1:16" ht="15" customHeight="1">
      <c r="A26" s="91">
        <v>23</v>
      </c>
      <c r="B26" s="2">
        <v>49</v>
      </c>
      <c r="C26" s="2" t="s">
        <v>31</v>
      </c>
      <c r="D26" s="2">
        <v>19</v>
      </c>
      <c r="E26" s="2"/>
      <c r="F26" s="2">
        <v>6</v>
      </c>
      <c r="G26" s="2"/>
      <c r="H26" s="2"/>
      <c r="I26" s="135">
        <f t="shared" si="0"/>
        <v>25</v>
      </c>
      <c r="J26" s="2">
        <v>9</v>
      </c>
      <c r="K26" s="2"/>
      <c r="L26" s="2">
        <v>3</v>
      </c>
      <c r="M26" s="2"/>
      <c r="N26" s="2"/>
      <c r="O26" s="135">
        <f t="shared" si="1"/>
        <v>12</v>
      </c>
      <c r="P26" s="135">
        <f t="shared" si="2"/>
        <v>37</v>
      </c>
    </row>
    <row r="27" spans="1:16" ht="15" customHeight="1">
      <c r="A27" s="91">
        <v>24</v>
      </c>
      <c r="B27" s="2">
        <v>64</v>
      </c>
      <c r="C27" s="2" t="s">
        <v>35</v>
      </c>
      <c r="D27" s="2">
        <v>9</v>
      </c>
      <c r="E27" s="2">
        <v>6</v>
      </c>
      <c r="F27" s="2"/>
      <c r="G27" s="2"/>
      <c r="H27" s="2"/>
      <c r="I27" s="135">
        <f t="shared" si="0"/>
        <v>15</v>
      </c>
      <c r="J27" s="2">
        <v>12</v>
      </c>
      <c r="K27" s="2">
        <v>9</v>
      </c>
      <c r="L27" s="2"/>
      <c r="M27" s="2"/>
      <c r="N27" s="2"/>
      <c r="O27" s="135">
        <f t="shared" si="1"/>
        <v>21</v>
      </c>
      <c r="P27" s="135">
        <f t="shared" si="2"/>
        <v>36</v>
      </c>
    </row>
    <row r="28" spans="1:16" ht="15" customHeight="1">
      <c r="A28" s="91">
        <v>25</v>
      </c>
      <c r="B28" s="2">
        <v>116</v>
      </c>
      <c r="C28" s="2" t="s">
        <v>40</v>
      </c>
      <c r="D28" s="2"/>
      <c r="E28" s="2">
        <v>9</v>
      </c>
      <c r="F28" s="2">
        <v>3</v>
      </c>
      <c r="G28" s="2">
        <v>6</v>
      </c>
      <c r="H28" s="2"/>
      <c r="I28" s="135">
        <f t="shared" si="0"/>
        <v>18</v>
      </c>
      <c r="J28" s="2">
        <v>8</v>
      </c>
      <c r="K28" s="2"/>
      <c r="L28" s="2">
        <v>9</v>
      </c>
      <c r="M28" s="2"/>
      <c r="N28" s="2"/>
      <c r="O28" s="135">
        <f t="shared" si="1"/>
        <v>17</v>
      </c>
      <c r="P28" s="135">
        <f t="shared" si="2"/>
        <v>35</v>
      </c>
    </row>
    <row r="29" spans="1:16" ht="15" customHeight="1">
      <c r="A29" s="91">
        <v>25</v>
      </c>
      <c r="B29" s="2">
        <v>38</v>
      </c>
      <c r="C29" s="2" t="s">
        <v>62</v>
      </c>
      <c r="D29" s="2">
        <v>26</v>
      </c>
      <c r="E29" s="2">
        <v>6</v>
      </c>
      <c r="F29" s="2">
        <v>3</v>
      </c>
      <c r="G29" s="2"/>
      <c r="H29" s="2"/>
      <c r="I29" s="135">
        <f t="shared" si="0"/>
        <v>35</v>
      </c>
      <c r="J29" s="2"/>
      <c r="K29" s="2"/>
      <c r="L29" s="2"/>
      <c r="M29" s="2"/>
      <c r="N29" s="2"/>
      <c r="O29" s="135">
        <f t="shared" si="1"/>
        <v>0</v>
      </c>
      <c r="P29" s="135">
        <f t="shared" si="2"/>
        <v>35</v>
      </c>
    </row>
    <row r="30" spans="1:16" ht="15" customHeight="1">
      <c r="A30" s="91">
        <v>27</v>
      </c>
      <c r="B30" s="2">
        <v>52</v>
      </c>
      <c r="C30" s="2" t="s">
        <v>32</v>
      </c>
      <c r="D30" s="2">
        <v>15</v>
      </c>
      <c r="E30" s="2"/>
      <c r="F30" s="2">
        <v>16</v>
      </c>
      <c r="G30" s="2"/>
      <c r="H30" s="2"/>
      <c r="I30" s="135">
        <f t="shared" si="0"/>
        <v>31</v>
      </c>
      <c r="J30" s="2"/>
      <c r="K30" s="2"/>
      <c r="L30" s="2"/>
      <c r="M30" s="2"/>
      <c r="N30" s="2"/>
      <c r="O30" s="135">
        <f t="shared" si="1"/>
        <v>0</v>
      </c>
      <c r="P30" s="135">
        <f t="shared" si="2"/>
        <v>31</v>
      </c>
    </row>
    <row r="31" spans="1:16" ht="15" customHeight="1">
      <c r="A31" s="91">
        <v>28</v>
      </c>
      <c r="B31" s="2">
        <v>39</v>
      </c>
      <c r="C31" s="2" t="s">
        <v>23</v>
      </c>
      <c r="D31" s="2">
        <v>16</v>
      </c>
      <c r="E31" s="2"/>
      <c r="F31" s="2"/>
      <c r="G31" s="2"/>
      <c r="H31" s="2"/>
      <c r="I31" s="135">
        <f t="shared" si="0"/>
        <v>16</v>
      </c>
      <c r="J31" s="2">
        <v>12</v>
      </c>
      <c r="K31" s="2"/>
      <c r="L31" s="2">
        <v>1</v>
      </c>
      <c r="M31" s="2"/>
      <c r="N31" s="2"/>
      <c r="O31" s="135">
        <f t="shared" si="1"/>
        <v>13</v>
      </c>
      <c r="P31" s="135">
        <f t="shared" si="2"/>
        <v>29</v>
      </c>
    </row>
    <row r="32" spans="1:16" ht="15" customHeight="1">
      <c r="A32" s="91">
        <v>29</v>
      </c>
      <c r="B32" s="2">
        <v>43</v>
      </c>
      <c r="C32" s="2" t="s">
        <v>25</v>
      </c>
      <c r="D32" s="2">
        <v>8</v>
      </c>
      <c r="E32" s="2"/>
      <c r="F32" s="2">
        <v>12</v>
      </c>
      <c r="G32" s="2"/>
      <c r="H32" s="2">
        <v>3</v>
      </c>
      <c r="I32" s="135">
        <f t="shared" si="0"/>
        <v>23</v>
      </c>
      <c r="J32" s="2"/>
      <c r="K32" s="2"/>
      <c r="L32" s="2">
        <v>3</v>
      </c>
      <c r="M32" s="2"/>
      <c r="N32" s="2"/>
      <c r="O32" s="135">
        <f t="shared" si="1"/>
        <v>3</v>
      </c>
      <c r="P32" s="135">
        <f t="shared" si="2"/>
        <v>26</v>
      </c>
    </row>
    <row r="33" spans="1:16" ht="15" customHeight="1">
      <c r="A33" s="91">
        <v>30</v>
      </c>
      <c r="B33" s="2">
        <v>27</v>
      </c>
      <c r="C33" s="2" t="s">
        <v>20</v>
      </c>
      <c r="D33" s="2">
        <v>3</v>
      </c>
      <c r="E33" s="2">
        <v>3</v>
      </c>
      <c r="F33" s="2">
        <v>9</v>
      </c>
      <c r="G33" s="2">
        <v>3</v>
      </c>
      <c r="H33" s="2">
        <v>4</v>
      </c>
      <c r="I33" s="135">
        <f t="shared" si="0"/>
        <v>22</v>
      </c>
      <c r="J33" s="2"/>
      <c r="K33" s="2"/>
      <c r="L33" s="2">
        <v>3</v>
      </c>
      <c r="M33" s="2"/>
      <c r="N33" s="2"/>
      <c r="O33" s="135">
        <f t="shared" si="1"/>
        <v>3</v>
      </c>
      <c r="P33" s="135">
        <f t="shared" si="2"/>
        <v>25</v>
      </c>
    </row>
    <row r="34" spans="1:16" ht="15" customHeight="1">
      <c r="A34" s="91">
        <v>31</v>
      </c>
      <c r="B34" s="2">
        <v>125</v>
      </c>
      <c r="C34" s="2" t="s">
        <v>153</v>
      </c>
      <c r="D34" s="2"/>
      <c r="E34" s="2">
        <v>12</v>
      </c>
      <c r="F34" s="2"/>
      <c r="G34" s="2">
        <v>6</v>
      </c>
      <c r="H34" s="2">
        <v>3</v>
      </c>
      <c r="I34" s="135">
        <f t="shared" si="0"/>
        <v>21</v>
      </c>
      <c r="J34" s="2"/>
      <c r="K34" s="2"/>
      <c r="L34" s="2"/>
      <c r="M34" s="2"/>
      <c r="N34" s="2"/>
      <c r="O34" s="135">
        <f t="shared" si="1"/>
        <v>0</v>
      </c>
      <c r="P34" s="135">
        <f t="shared" si="2"/>
        <v>21</v>
      </c>
    </row>
    <row r="35" spans="1:16" ht="15" customHeight="1">
      <c r="A35" s="91">
        <v>32</v>
      </c>
      <c r="B35" s="2">
        <v>62</v>
      </c>
      <c r="C35" s="2" t="s">
        <v>83</v>
      </c>
      <c r="D35" s="2">
        <v>7</v>
      </c>
      <c r="E35" s="2">
        <v>6</v>
      </c>
      <c r="F35" s="2"/>
      <c r="G35" s="2">
        <v>6</v>
      </c>
      <c r="H35" s="2"/>
      <c r="I35" s="135">
        <f t="shared" si="0"/>
        <v>19</v>
      </c>
      <c r="J35" s="2">
        <v>1</v>
      </c>
      <c r="K35" s="2"/>
      <c r="L35" s="2"/>
      <c r="M35" s="2"/>
      <c r="N35" s="2"/>
      <c r="O35" s="135">
        <f t="shared" si="1"/>
        <v>1</v>
      </c>
      <c r="P35" s="135">
        <f t="shared" si="2"/>
        <v>20</v>
      </c>
    </row>
    <row r="36" spans="1:16" ht="15" customHeight="1">
      <c r="A36" s="91">
        <v>32</v>
      </c>
      <c r="B36" s="2">
        <v>1</v>
      </c>
      <c r="C36" s="2" t="s">
        <v>10</v>
      </c>
      <c r="D36" s="2">
        <v>3</v>
      </c>
      <c r="E36" s="2">
        <v>2</v>
      </c>
      <c r="F36" s="2"/>
      <c r="G36" s="2"/>
      <c r="H36" s="2"/>
      <c r="I36" s="135">
        <f t="shared" si="0"/>
        <v>5</v>
      </c>
      <c r="J36" s="2">
        <v>6</v>
      </c>
      <c r="K36" s="2">
        <v>5</v>
      </c>
      <c r="L36" s="2"/>
      <c r="M36" s="2">
        <v>4</v>
      </c>
      <c r="N36" s="2"/>
      <c r="O36" s="135">
        <f t="shared" si="1"/>
        <v>15</v>
      </c>
      <c r="P36" s="135">
        <f t="shared" si="2"/>
        <v>20</v>
      </c>
    </row>
    <row r="37" spans="1:16" ht="15" customHeight="1">
      <c r="A37" s="91">
        <v>34</v>
      </c>
      <c r="B37" s="2">
        <v>48</v>
      </c>
      <c r="C37" s="2" t="s">
        <v>30</v>
      </c>
      <c r="D37" s="2">
        <v>6</v>
      </c>
      <c r="E37" s="2"/>
      <c r="F37" s="2"/>
      <c r="G37" s="2">
        <v>3</v>
      </c>
      <c r="H37" s="2"/>
      <c r="I37" s="135">
        <f t="shared" si="0"/>
        <v>9</v>
      </c>
      <c r="J37" s="2">
        <v>5</v>
      </c>
      <c r="K37" s="2"/>
      <c r="L37" s="2"/>
      <c r="M37" s="2">
        <v>3</v>
      </c>
      <c r="N37" s="2"/>
      <c r="O37" s="135">
        <f t="shared" si="1"/>
        <v>8</v>
      </c>
      <c r="P37" s="135">
        <f t="shared" si="2"/>
        <v>17</v>
      </c>
    </row>
    <row r="38" spans="1:16" ht="15" customHeight="1">
      <c r="A38" s="91">
        <v>35</v>
      </c>
      <c r="B38" s="2">
        <v>36</v>
      </c>
      <c r="C38" s="2" t="s">
        <v>22</v>
      </c>
      <c r="D38" s="2">
        <v>6</v>
      </c>
      <c r="E38" s="2">
        <v>3</v>
      </c>
      <c r="F38" s="2"/>
      <c r="G38" s="2">
        <v>6</v>
      </c>
      <c r="H38" s="2"/>
      <c r="I38" s="135">
        <f t="shared" si="0"/>
        <v>15</v>
      </c>
      <c r="J38" s="2"/>
      <c r="K38" s="2"/>
      <c r="L38" s="2"/>
      <c r="M38" s="2"/>
      <c r="N38" s="2"/>
      <c r="O38" s="135">
        <f t="shared" si="1"/>
        <v>0</v>
      </c>
      <c r="P38" s="135">
        <f t="shared" si="2"/>
        <v>15</v>
      </c>
    </row>
    <row r="39" spans="1:16" ht="15" customHeight="1">
      <c r="A39" s="91">
        <v>36</v>
      </c>
      <c r="B39" s="2">
        <v>128</v>
      </c>
      <c r="C39" s="2" t="s">
        <v>131</v>
      </c>
      <c r="D39" s="2">
        <v>11</v>
      </c>
      <c r="E39" s="2"/>
      <c r="F39" s="2"/>
      <c r="G39" s="2"/>
      <c r="H39" s="2"/>
      <c r="I39" s="135">
        <f t="shared" si="0"/>
        <v>11</v>
      </c>
      <c r="J39" s="2">
        <v>3</v>
      </c>
      <c r="K39" s="2"/>
      <c r="L39" s="2"/>
      <c r="M39" s="2"/>
      <c r="N39" s="2"/>
      <c r="O39" s="135">
        <f t="shared" si="1"/>
        <v>3</v>
      </c>
      <c r="P39" s="135">
        <f t="shared" si="2"/>
        <v>14</v>
      </c>
    </row>
    <row r="40" spans="1:16" ht="15" customHeight="1">
      <c r="A40" s="91">
        <v>36</v>
      </c>
      <c r="B40" s="2">
        <v>108</v>
      </c>
      <c r="C40" s="2" t="s">
        <v>98</v>
      </c>
      <c r="D40" s="2">
        <v>4</v>
      </c>
      <c r="E40" s="2"/>
      <c r="F40" s="2">
        <v>3</v>
      </c>
      <c r="G40" s="2"/>
      <c r="H40" s="2"/>
      <c r="I40" s="135">
        <f t="shared" si="0"/>
        <v>7</v>
      </c>
      <c r="J40" s="2">
        <v>3</v>
      </c>
      <c r="K40" s="2"/>
      <c r="L40" s="2"/>
      <c r="M40" s="2">
        <v>4</v>
      </c>
      <c r="N40" s="2"/>
      <c r="O40" s="135">
        <f t="shared" si="1"/>
        <v>7</v>
      </c>
      <c r="P40" s="135">
        <f t="shared" si="2"/>
        <v>14</v>
      </c>
    </row>
    <row r="41" spans="1:16" ht="15" customHeight="1">
      <c r="A41" s="91">
        <v>38</v>
      </c>
      <c r="B41" s="2">
        <v>63</v>
      </c>
      <c r="C41" s="2" t="s">
        <v>82</v>
      </c>
      <c r="D41" s="2">
        <v>3</v>
      </c>
      <c r="E41" s="2"/>
      <c r="F41" s="2"/>
      <c r="G41" s="2"/>
      <c r="H41" s="2"/>
      <c r="I41" s="135">
        <f t="shared" si="0"/>
        <v>3</v>
      </c>
      <c r="J41" s="2">
        <v>6</v>
      </c>
      <c r="K41" s="2">
        <v>3</v>
      </c>
      <c r="L41" s="2"/>
      <c r="M41" s="2"/>
      <c r="N41" s="2"/>
      <c r="O41" s="135">
        <f t="shared" si="1"/>
        <v>9</v>
      </c>
      <c r="P41" s="135">
        <f t="shared" si="2"/>
        <v>12</v>
      </c>
    </row>
    <row r="42" spans="1:16" ht="15" customHeight="1">
      <c r="A42" s="91">
        <v>38</v>
      </c>
      <c r="B42" s="2">
        <v>55</v>
      </c>
      <c r="C42" s="2" t="s">
        <v>74</v>
      </c>
      <c r="D42" s="2">
        <v>6</v>
      </c>
      <c r="E42" s="2"/>
      <c r="F42" s="2">
        <v>6</v>
      </c>
      <c r="G42" s="2"/>
      <c r="H42" s="2"/>
      <c r="I42" s="135">
        <f t="shared" si="0"/>
        <v>12</v>
      </c>
      <c r="J42" s="2"/>
      <c r="K42" s="2"/>
      <c r="L42" s="2"/>
      <c r="M42" s="2"/>
      <c r="N42" s="2"/>
      <c r="O42" s="135">
        <f t="shared" si="1"/>
        <v>0</v>
      </c>
      <c r="P42" s="135">
        <f t="shared" si="2"/>
        <v>12</v>
      </c>
    </row>
    <row r="43" spans="1:16" ht="15" customHeight="1" thickBot="1">
      <c r="A43" s="92">
        <v>38</v>
      </c>
      <c r="B43" s="89">
        <v>46</v>
      </c>
      <c r="C43" s="89" t="s">
        <v>28</v>
      </c>
      <c r="D43" s="89">
        <v>6</v>
      </c>
      <c r="E43" s="89">
        <v>6</v>
      </c>
      <c r="F43" s="89"/>
      <c r="G43" s="89"/>
      <c r="H43" s="89"/>
      <c r="I43" s="136">
        <f t="shared" si="0"/>
        <v>12</v>
      </c>
      <c r="J43" s="89"/>
      <c r="K43" s="89"/>
      <c r="L43" s="89"/>
      <c r="M43" s="89"/>
      <c r="N43" s="89"/>
      <c r="O43" s="136">
        <f t="shared" si="1"/>
        <v>0</v>
      </c>
      <c r="P43" s="136">
        <f t="shared" si="2"/>
        <v>12</v>
      </c>
    </row>
    <row r="44" spans="1:16" s="30" customFormat="1" ht="15" customHeight="1" thickBot="1">
      <c r="A44" s="91"/>
      <c r="B44" s="87"/>
      <c r="C44" s="87"/>
      <c r="D44" s="6"/>
      <c r="E44" s="6"/>
      <c r="F44" s="6"/>
      <c r="G44" s="6"/>
      <c r="H44" s="6"/>
      <c r="I44" s="24"/>
      <c r="J44" s="6"/>
      <c r="K44" s="6"/>
      <c r="L44" s="6"/>
      <c r="M44" s="6"/>
      <c r="N44" s="6"/>
      <c r="O44" s="24"/>
      <c r="P44" s="24"/>
    </row>
    <row r="45" spans="1:16" s="30" customFormat="1" ht="15" customHeight="1" thickBot="1">
      <c r="A45" s="93"/>
      <c r="B45" s="87" t="s">
        <v>134</v>
      </c>
      <c r="C45" s="87"/>
      <c r="D45" s="137">
        <f>SUM(D4:D43)</f>
        <v>761</v>
      </c>
      <c r="E45" s="138">
        <f>SUM(E4:E43)</f>
        <v>393</v>
      </c>
      <c r="F45" s="138">
        <f>SUM(F4:F43)</f>
        <v>306</v>
      </c>
      <c r="G45" s="138">
        <f>SUM(G4:G43)</f>
        <v>266</v>
      </c>
      <c r="H45" s="138">
        <f>SUM(H4:H43)</f>
        <v>118</v>
      </c>
      <c r="I45" s="139">
        <f>SUM(D45:H45)</f>
        <v>1844</v>
      </c>
      <c r="J45" s="137">
        <f>SUM(J4:J43)</f>
        <v>225</v>
      </c>
      <c r="K45" s="138">
        <f>SUM(K4:K43)</f>
        <v>80</v>
      </c>
      <c r="L45" s="138">
        <f>SUM(L4:L43)</f>
        <v>85</v>
      </c>
      <c r="M45" s="138">
        <f>SUM(M4:M43)</f>
        <v>63</v>
      </c>
      <c r="N45" s="138">
        <f>SUM(N4:N43)</f>
        <v>34</v>
      </c>
      <c r="O45" s="139">
        <f>SUM(J45:N45)</f>
        <v>487</v>
      </c>
      <c r="P45" s="140">
        <f>I45+O45</f>
        <v>2331</v>
      </c>
    </row>
    <row r="46" spans="1:16" s="30" customFormat="1" ht="15" customHeight="1">
      <c r="A46" s="93"/>
      <c r="B46" s="87"/>
      <c r="C46" s="87"/>
      <c r="D46" s="87"/>
      <c r="E46" s="87"/>
      <c r="F46" s="87"/>
      <c r="G46" s="87"/>
      <c r="H46" s="87"/>
      <c r="I46" s="87"/>
      <c r="J46" s="94"/>
      <c r="K46" s="87"/>
      <c r="L46" s="87"/>
      <c r="M46" s="87"/>
      <c r="N46" s="87"/>
      <c r="O46" s="87"/>
      <c r="P46" s="94"/>
    </row>
    <row r="47" spans="1:16" s="30" customFormat="1" ht="15" customHeight="1">
      <c r="A47" s="271" t="s">
        <v>96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</row>
    <row r="48" s="30" customFormat="1" ht="15" customHeight="1"/>
    <row r="49" spans="1:16" s="30" customFormat="1" ht="15" customHeight="1">
      <c r="A49" s="94"/>
      <c r="B49" s="87"/>
      <c r="C49" s="87"/>
      <c r="D49" s="87"/>
      <c r="E49" s="87"/>
      <c r="F49" s="87"/>
      <c r="G49" s="87"/>
      <c r="H49" s="87"/>
      <c r="I49" s="87"/>
      <c r="J49" s="94"/>
      <c r="K49" s="87"/>
      <c r="L49" s="87"/>
      <c r="M49" s="87"/>
      <c r="N49" s="87"/>
      <c r="O49" s="87"/>
      <c r="P49" s="94"/>
    </row>
    <row r="50" spans="1:17" s="30" customFormat="1" ht="15" customHeight="1">
      <c r="A50" s="94"/>
      <c r="B50" s="87"/>
      <c r="C50" s="87"/>
      <c r="D50" s="87"/>
      <c r="E50" s="87"/>
      <c r="F50" s="87"/>
      <c r="G50" s="87"/>
      <c r="H50" s="87"/>
      <c r="I50" s="87"/>
      <c r="J50" s="94"/>
      <c r="K50" s="95"/>
      <c r="L50" s="95"/>
      <c r="M50" s="95"/>
      <c r="N50" s="95"/>
      <c r="O50" s="95"/>
      <c r="P50" s="94"/>
      <c r="Q50"/>
    </row>
    <row r="51" ht="15" customHeight="1"/>
    <row r="53" spans="4:16" ht="12.75">
      <c r="D53" s="97"/>
      <c r="E53" s="97"/>
      <c r="F53" s="97"/>
      <c r="G53" s="97"/>
      <c r="H53" s="97"/>
      <c r="I53" s="97"/>
      <c r="K53" s="97"/>
      <c r="L53" s="97"/>
      <c r="M53" s="97"/>
      <c r="N53" s="97"/>
      <c r="O53" s="97"/>
      <c r="P53" s="97"/>
    </row>
    <row r="56" spans="1:7" ht="12.75">
      <c r="A56" s="93"/>
      <c r="B56" s="87"/>
      <c r="C56" s="87"/>
      <c r="D56" s="87"/>
      <c r="E56" s="87"/>
      <c r="F56" s="87"/>
      <c r="G56" s="87"/>
    </row>
    <row r="57" spans="1:7" ht="15" customHeight="1">
      <c r="A57" s="94"/>
      <c r="B57" s="87"/>
      <c r="C57" s="87"/>
      <c r="D57" s="87"/>
      <c r="E57" s="87"/>
      <c r="F57" s="87"/>
      <c r="G57" s="87"/>
    </row>
    <row r="58" ht="15" customHeight="1"/>
  </sheetData>
  <sheetProtection/>
  <mergeCells count="6">
    <mergeCell ref="A1:P1"/>
    <mergeCell ref="A47:P47"/>
    <mergeCell ref="A2:A3"/>
    <mergeCell ref="J2:O2"/>
    <mergeCell ref="P2:P3"/>
    <mergeCell ref="D2:I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2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5" width="4.75390625" style="4" customWidth="1"/>
    <col min="6" max="8" width="4.75390625" style="0" customWidth="1"/>
    <col min="9" max="9" width="5.75390625" style="5" customWidth="1"/>
    <col min="10" max="14" width="4.75390625" style="0" customWidth="1"/>
    <col min="15" max="15" width="5.75390625" style="5" customWidth="1"/>
    <col min="16" max="16" width="6.25390625" style="0" customWidth="1"/>
  </cols>
  <sheetData>
    <row r="1" spans="1:44" ht="36" customHeight="1" thickBot="1">
      <c r="A1" s="281" t="s">
        <v>160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6" ht="19.5" customHeight="1">
      <c r="A2" s="279" t="s">
        <v>53</v>
      </c>
      <c r="B2" s="40"/>
      <c r="C2" s="40"/>
      <c r="D2" s="275" t="s">
        <v>143</v>
      </c>
      <c r="E2" s="262"/>
      <c r="F2" s="262"/>
      <c r="G2" s="262"/>
      <c r="H2" s="262"/>
      <c r="I2" s="264"/>
      <c r="J2" s="274" t="s">
        <v>144</v>
      </c>
      <c r="K2" s="275"/>
      <c r="L2" s="275"/>
      <c r="M2" s="275"/>
      <c r="N2" s="275"/>
      <c r="O2" s="276"/>
      <c r="P2" s="277" t="s">
        <v>49</v>
      </c>
    </row>
    <row r="3" spans="1:18" ht="18" customHeight="1" thickBot="1">
      <c r="A3" s="280"/>
      <c r="B3" s="6" t="s">
        <v>114</v>
      </c>
      <c r="C3" s="6" t="s">
        <v>54</v>
      </c>
      <c r="D3" s="2" t="s">
        <v>0</v>
      </c>
      <c r="E3" s="2" t="s">
        <v>105</v>
      </c>
      <c r="F3" s="2" t="s">
        <v>2</v>
      </c>
      <c r="G3" s="2" t="s">
        <v>106</v>
      </c>
      <c r="H3" s="2" t="s">
        <v>107</v>
      </c>
      <c r="I3" s="218" t="s">
        <v>115</v>
      </c>
      <c r="J3" s="2" t="s">
        <v>0</v>
      </c>
      <c r="K3" s="2" t="s">
        <v>105</v>
      </c>
      <c r="L3" s="2" t="s">
        <v>2</v>
      </c>
      <c r="M3" s="2" t="s">
        <v>106</v>
      </c>
      <c r="N3" s="2" t="s">
        <v>107</v>
      </c>
      <c r="O3" s="218" t="s">
        <v>115</v>
      </c>
      <c r="P3" s="284"/>
      <c r="R3" s="30"/>
    </row>
    <row r="4" spans="1:18" ht="15" customHeight="1">
      <c r="A4" s="216">
        <v>41</v>
      </c>
      <c r="B4" s="40">
        <v>135</v>
      </c>
      <c r="C4" s="40" t="s">
        <v>45</v>
      </c>
      <c r="D4" s="40">
        <v>9</v>
      </c>
      <c r="E4" s="40"/>
      <c r="F4" s="40"/>
      <c r="G4" s="40"/>
      <c r="H4" s="40"/>
      <c r="I4" s="215">
        <f aca="true" t="shared" si="0" ref="I4:I19">SUM(D4:H4)</f>
        <v>9</v>
      </c>
      <c r="J4" s="40">
        <v>1</v>
      </c>
      <c r="K4" s="40"/>
      <c r="L4" s="40"/>
      <c r="M4" s="40"/>
      <c r="N4" s="40"/>
      <c r="O4" s="215">
        <f aca="true" t="shared" si="1" ref="O4:O19">SUM(J4:N4)</f>
        <v>1</v>
      </c>
      <c r="P4" s="215">
        <f aca="true" t="shared" si="2" ref="P4:P19">I4+O4</f>
        <v>10</v>
      </c>
      <c r="R4" s="68"/>
    </row>
    <row r="5" spans="1:18" ht="15" customHeight="1">
      <c r="A5" s="91">
        <v>42</v>
      </c>
      <c r="B5" s="2">
        <v>34</v>
      </c>
      <c r="C5" s="2" t="s">
        <v>99</v>
      </c>
      <c r="D5" s="152">
        <v>6</v>
      </c>
      <c r="E5" s="2"/>
      <c r="F5" s="2">
        <v>3</v>
      </c>
      <c r="G5" s="2"/>
      <c r="H5" s="2" t="s">
        <v>167</v>
      </c>
      <c r="I5" s="135">
        <f t="shared" si="0"/>
        <v>9</v>
      </c>
      <c r="J5" s="2"/>
      <c r="K5" s="2"/>
      <c r="L5" s="2"/>
      <c r="M5" s="2"/>
      <c r="N5" s="2"/>
      <c r="O5" s="135">
        <f t="shared" si="1"/>
        <v>0</v>
      </c>
      <c r="P5" s="135">
        <f t="shared" si="2"/>
        <v>9</v>
      </c>
      <c r="R5" s="68"/>
    </row>
    <row r="6" spans="1:18" ht="15" customHeight="1">
      <c r="A6" s="91">
        <v>43</v>
      </c>
      <c r="B6" s="2">
        <v>77</v>
      </c>
      <c r="C6" s="2" t="s">
        <v>152</v>
      </c>
      <c r="D6" s="2">
        <v>6</v>
      </c>
      <c r="E6" s="2"/>
      <c r="F6" s="2"/>
      <c r="G6" s="2">
        <v>2</v>
      </c>
      <c r="H6" s="2"/>
      <c r="I6" s="135">
        <f t="shared" si="0"/>
        <v>8</v>
      </c>
      <c r="J6" s="2"/>
      <c r="K6" s="2"/>
      <c r="L6" s="2"/>
      <c r="M6" s="2"/>
      <c r="N6" s="2"/>
      <c r="O6" s="135">
        <f t="shared" si="1"/>
        <v>0</v>
      </c>
      <c r="P6" s="135">
        <f t="shared" si="2"/>
        <v>8</v>
      </c>
      <c r="R6" s="68"/>
    </row>
    <row r="7" spans="1:18" ht="15" customHeight="1">
      <c r="A7" s="91">
        <v>44</v>
      </c>
      <c r="B7" s="2">
        <v>118</v>
      </c>
      <c r="C7" s="2" t="s">
        <v>168</v>
      </c>
      <c r="D7" s="2">
        <v>4</v>
      </c>
      <c r="E7" s="2"/>
      <c r="F7" s="2">
        <v>2</v>
      </c>
      <c r="G7" s="2"/>
      <c r="H7" s="2"/>
      <c r="I7" s="179">
        <f t="shared" si="0"/>
        <v>6</v>
      </c>
      <c r="J7" s="2"/>
      <c r="K7" s="2"/>
      <c r="L7" s="2"/>
      <c r="M7" s="2"/>
      <c r="N7" s="2"/>
      <c r="O7" s="135">
        <f t="shared" si="1"/>
        <v>0</v>
      </c>
      <c r="P7" s="135">
        <f t="shared" si="2"/>
        <v>6</v>
      </c>
      <c r="R7" s="68"/>
    </row>
    <row r="8" spans="1:18" ht="15" customHeight="1">
      <c r="A8" s="91">
        <v>44</v>
      </c>
      <c r="B8" s="2">
        <v>19</v>
      </c>
      <c r="C8" s="2" t="s">
        <v>73</v>
      </c>
      <c r="D8" s="2">
        <v>6</v>
      </c>
      <c r="E8" s="2"/>
      <c r="F8" s="2"/>
      <c r="G8" s="2"/>
      <c r="H8" s="2"/>
      <c r="I8" s="135">
        <f t="shared" si="0"/>
        <v>6</v>
      </c>
      <c r="J8" s="2"/>
      <c r="K8" s="2"/>
      <c r="L8" s="2"/>
      <c r="M8" s="2"/>
      <c r="N8" s="2"/>
      <c r="O8" s="135">
        <f t="shared" si="1"/>
        <v>0</v>
      </c>
      <c r="P8" s="135">
        <f t="shared" si="2"/>
        <v>6</v>
      </c>
      <c r="R8" s="68"/>
    </row>
    <row r="9" spans="1:18" ht="15" customHeight="1">
      <c r="A9" s="91">
        <v>44</v>
      </c>
      <c r="B9" s="2">
        <v>76</v>
      </c>
      <c r="C9" s="2" t="s">
        <v>57</v>
      </c>
      <c r="D9" s="2">
        <v>3</v>
      </c>
      <c r="E9" s="2"/>
      <c r="F9" s="2"/>
      <c r="G9" s="2"/>
      <c r="H9" s="2"/>
      <c r="I9" s="135">
        <f t="shared" si="0"/>
        <v>3</v>
      </c>
      <c r="J9" s="2">
        <v>3</v>
      </c>
      <c r="K9" s="2"/>
      <c r="L9" s="2"/>
      <c r="M9" s="2"/>
      <c r="N9" s="2"/>
      <c r="O9" s="135">
        <f t="shared" si="1"/>
        <v>3</v>
      </c>
      <c r="P9" s="135">
        <f t="shared" si="2"/>
        <v>6</v>
      </c>
      <c r="R9" s="68"/>
    </row>
    <row r="10" spans="1:18" ht="15" customHeight="1">
      <c r="A10" s="91">
        <v>44</v>
      </c>
      <c r="B10" s="2">
        <v>187</v>
      </c>
      <c r="C10" s="2" t="s">
        <v>169</v>
      </c>
      <c r="D10" s="2"/>
      <c r="E10" s="2"/>
      <c r="F10" s="2">
        <v>6</v>
      </c>
      <c r="G10" s="2"/>
      <c r="H10" s="2"/>
      <c r="I10" s="135">
        <f t="shared" si="0"/>
        <v>6</v>
      </c>
      <c r="J10" s="2"/>
      <c r="K10" s="2"/>
      <c r="L10" s="2"/>
      <c r="M10" s="2"/>
      <c r="N10" s="2"/>
      <c r="O10" s="135">
        <f t="shared" si="1"/>
        <v>0</v>
      </c>
      <c r="P10" s="135">
        <f t="shared" si="2"/>
        <v>6</v>
      </c>
      <c r="R10" s="68"/>
    </row>
    <row r="11" spans="1:18" ht="15" customHeight="1">
      <c r="A11" s="91">
        <v>44</v>
      </c>
      <c r="B11" s="2">
        <v>93</v>
      </c>
      <c r="C11" s="2" t="s">
        <v>116</v>
      </c>
      <c r="D11" s="2"/>
      <c r="E11" s="2"/>
      <c r="F11" s="2"/>
      <c r="G11" s="2"/>
      <c r="H11" s="2"/>
      <c r="I11" s="135">
        <f t="shared" si="0"/>
        <v>0</v>
      </c>
      <c r="J11" s="2"/>
      <c r="K11" s="2">
        <v>6</v>
      </c>
      <c r="L11" s="2"/>
      <c r="M11" s="2"/>
      <c r="N11" s="2"/>
      <c r="O11" s="135">
        <f t="shared" si="1"/>
        <v>6</v>
      </c>
      <c r="P11" s="135">
        <f t="shared" si="2"/>
        <v>6</v>
      </c>
      <c r="R11" s="68"/>
    </row>
    <row r="12" spans="1:18" ht="15" customHeight="1">
      <c r="A12" s="91">
        <v>44</v>
      </c>
      <c r="B12" s="2">
        <v>26</v>
      </c>
      <c r="C12" s="2" t="s">
        <v>58</v>
      </c>
      <c r="D12" s="2"/>
      <c r="E12" s="2"/>
      <c r="F12" s="2"/>
      <c r="G12" s="2"/>
      <c r="H12" s="2"/>
      <c r="I12" s="135">
        <f t="shared" si="0"/>
        <v>0</v>
      </c>
      <c r="J12" s="2"/>
      <c r="K12" s="2"/>
      <c r="L12" s="2">
        <v>6</v>
      </c>
      <c r="M12" s="2"/>
      <c r="N12" s="2"/>
      <c r="O12" s="135">
        <f t="shared" si="1"/>
        <v>6</v>
      </c>
      <c r="P12" s="135">
        <f t="shared" si="2"/>
        <v>6</v>
      </c>
      <c r="R12" s="68"/>
    </row>
    <row r="13" spans="1:18" ht="15" customHeight="1">
      <c r="A13" s="91">
        <v>50</v>
      </c>
      <c r="B13" s="2">
        <v>47</v>
      </c>
      <c r="C13" s="2" t="s">
        <v>29</v>
      </c>
      <c r="D13" s="2">
        <v>1</v>
      </c>
      <c r="E13" s="2"/>
      <c r="F13" s="2">
        <v>3</v>
      </c>
      <c r="G13" s="2"/>
      <c r="H13" s="2"/>
      <c r="I13" s="135">
        <f t="shared" si="0"/>
        <v>4</v>
      </c>
      <c r="J13" s="2"/>
      <c r="K13" s="2"/>
      <c r="L13" s="2"/>
      <c r="M13" s="2"/>
      <c r="N13" s="2"/>
      <c r="O13" s="135">
        <f t="shared" si="1"/>
        <v>0</v>
      </c>
      <c r="P13" s="135">
        <f t="shared" si="2"/>
        <v>4</v>
      </c>
      <c r="R13" s="68"/>
    </row>
    <row r="14" spans="1:18" ht="15" customHeight="1">
      <c r="A14" s="91">
        <v>51</v>
      </c>
      <c r="B14" s="2">
        <v>185</v>
      </c>
      <c r="C14" s="2" t="s">
        <v>166</v>
      </c>
      <c r="D14" s="2">
        <v>3</v>
      </c>
      <c r="E14" s="2"/>
      <c r="F14" s="2"/>
      <c r="G14" s="2"/>
      <c r="H14" s="2"/>
      <c r="I14" s="135">
        <f t="shared" si="0"/>
        <v>3</v>
      </c>
      <c r="J14" s="2"/>
      <c r="K14" s="2"/>
      <c r="L14" s="2"/>
      <c r="M14" s="2"/>
      <c r="N14" s="2"/>
      <c r="O14" s="135">
        <f t="shared" si="1"/>
        <v>0</v>
      </c>
      <c r="P14" s="135">
        <f t="shared" si="2"/>
        <v>3</v>
      </c>
      <c r="R14" s="68"/>
    </row>
    <row r="15" spans="1:18" ht="15" customHeight="1">
      <c r="A15" s="91">
        <v>51</v>
      </c>
      <c r="B15" s="2">
        <v>8</v>
      </c>
      <c r="C15" s="2" t="s">
        <v>151</v>
      </c>
      <c r="D15" s="2"/>
      <c r="E15" s="2"/>
      <c r="F15" s="2"/>
      <c r="G15" s="2">
        <v>3</v>
      </c>
      <c r="H15" s="2"/>
      <c r="I15" s="135">
        <f t="shared" si="0"/>
        <v>3</v>
      </c>
      <c r="J15" s="2"/>
      <c r="K15" s="2"/>
      <c r="L15" s="2"/>
      <c r="M15" s="2"/>
      <c r="N15" s="2"/>
      <c r="O15" s="135">
        <f t="shared" si="1"/>
        <v>0</v>
      </c>
      <c r="P15" s="135">
        <f t="shared" si="2"/>
        <v>3</v>
      </c>
      <c r="R15" s="68"/>
    </row>
    <row r="16" spans="1:18" ht="15" customHeight="1">
      <c r="A16" s="91">
        <v>53</v>
      </c>
      <c r="B16" s="2">
        <v>59</v>
      </c>
      <c r="C16" s="2" t="s">
        <v>33</v>
      </c>
      <c r="D16" s="2">
        <v>1</v>
      </c>
      <c r="E16" s="2"/>
      <c r="F16" s="2">
        <v>1</v>
      </c>
      <c r="G16" s="2"/>
      <c r="H16" s="2"/>
      <c r="I16" s="135">
        <f t="shared" si="0"/>
        <v>2</v>
      </c>
      <c r="J16" s="2"/>
      <c r="K16" s="2"/>
      <c r="L16" s="2"/>
      <c r="M16" s="2"/>
      <c r="N16" s="2"/>
      <c r="O16" s="135">
        <f t="shared" si="1"/>
        <v>0</v>
      </c>
      <c r="P16" s="135">
        <f t="shared" si="2"/>
        <v>2</v>
      </c>
      <c r="R16" s="68"/>
    </row>
    <row r="17" spans="1:18" ht="15" customHeight="1">
      <c r="A17" s="91">
        <v>53</v>
      </c>
      <c r="B17" s="2">
        <v>20</v>
      </c>
      <c r="C17" s="2" t="s">
        <v>117</v>
      </c>
      <c r="D17" s="2"/>
      <c r="E17" s="2"/>
      <c r="F17" s="2"/>
      <c r="G17" s="2"/>
      <c r="H17" s="2"/>
      <c r="I17" s="135">
        <f t="shared" si="0"/>
        <v>0</v>
      </c>
      <c r="J17" s="2">
        <v>2</v>
      </c>
      <c r="K17" s="2"/>
      <c r="L17" s="2"/>
      <c r="M17" s="2"/>
      <c r="N17" s="2"/>
      <c r="O17" s="135">
        <f t="shared" si="1"/>
        <v>2</v>
      </c>
      <c r="P17" s="135">
        <f t="shared" si="2"/>
        <v>2</v>
      </c>
      <c r="R17" s="68"/>
    </row>
    <row r="18" spans="1:18" ht="15" customHeight="1">
      <c r="A18" s="91">
        <v>53</v>
      </c>
      <c r="B18" s="2">
        <v>33</v>
      </c>
      <c r="C18" s="2" t="s">
        <v>21</v>
      </c>
      <c r="D18" s="2">
        <v>1</v>
      </c>
      <c r="E18" s="2"/>
      <c r="F18" s="2"/>
      <c r="G18" s="2"/>
      <c r="H18" s="2"/>
      <c r="I18" s="135">
        <f t="shared" si="0"/>
        <v>1</v>
      </c>
      <c r="J18" s="2">
        <v>1</v>
      </c>
      <c r="K18" s="2"/>
      <c r="L18" s="2"/>
      <c r="M18" s="2"/>
      <c r="N18" s="2"/>
      <c r="O18" s="135">
        <f t="shared" si="1"/>
        <v>1</v>
      </c>
      <c r="P18" s="135">
        <f t="shared" si="2"/>
        <v>2</v>
      </c>
      <c r="R18" s="68"/>
    </row>
    <row r="19" spans="1:18" ht="15" customHeight="1" thickBot="1">
      <c r="A19" s="92">
        <v>56</v>
      </c>
      <c r="B19" s="89">
        <v>50</v>
      </c>
      <c r="C19" s="89" t="s">
        <v>60</v>
      </c>
      <c r="D19" s="89">
        <v>1</v>
      </c>
      <c r="E19" s="89"/>
      <c r="F19" s="89"/>
      <c r="G19" s="89"/>
      <c r="H19" s="89"/>
      <c r="I19" s="136">
        <f t="shared" si="0"/>
        <v>1</v>
      </c>
      <c r="J19" s="89"/>
      <c r="K19" s="89"/>
      <c r="L19" s="89"/>
      <c r="M19" s="89"/>
      <c r="N19" s="89"/>
      <c r="O19" s="136">
        <f t="shared" si="1"/>
        <v>0</v>
      </c>
      <c r="P19" s="136">
        <f t="shared" si="2"/>
        <v>1</v>
      </c>
      <c r="R19" s="68"/>
    </row>
    <row r="20" spans="1:18" ht="15" customHeight="1" thickBot="1">
      <c r="A20" s="68"/>
      <c r="B20" s="87"/>
      <c r="C20" s="87"/>
      <c r="D20" s="6"/>
      <c r="E20" s="6"/>
      <c r="F20" s="6"/>
      <c r="G20" s="6"/>
      <c r="H20" s="6"/>
      <c r="I20" s="160"/>
      <c r="J20" s="6"/>
      <c r="K20" s="6"/>
      <c r="L20" s="6"/>
      <c r="M20" s="6"/>
      <c r="N20" s="6"/>
      <c r="O20" s="160"/>
      <c r="P20" s="160"/>
      <c r="R20" s="68"/>
    </row>
    <row r="21" spans="1:18" ht="15" customHeight="1" thickBot="1">
      <c r="A21" s="68"/>
      <c r="B21" s="87" t="s">
        <v>135</v>
      </c>
      <c r="C21" s="87"/>
      <c r="D21" s="137">
        <f aca="true" t="shared" si="3" ref="D21:P21">SUM(D4:D19)</f>
        <v>41</v>
      </c>
      <c r="E21" s="137">
        <f t="shared" si="3"/>
        <v>0</v>
      </c>
      <c r="F21" s="137">
        <f t="shared" si="3"/>
        <v>15</v>
      </c>
      <c r="G21" s="137">
        <f t="shared" si="3"/>
        <v>5</v>
      </c>
      <c r="H21" s="137">
        <f t="shared" si="3"/>
        <v>0</v>
      </c>
      <c r="I21" s="137">
        <f t="shared" si="3"/>
        <v>61</v>
      </c>
      <c r="J21" s="137">
        <f t="shared" si="3"/>
        <v>7</v>
      </c>
      <c r="K21" s="137">
        <f t="shared" si="3"/>
        <v>6</v>
      </c>
      <c r="L21" s="137">
        <f t="shared" si="3"/>
        <v>6</v>
      </c>
      <c r="M21" s="137">
        <f t="shared" si="3"/>
        <v>0</v>
      </c>
      <c r="N21" s="137">
        <f t="shared" si="3"/>
        <v>0</v>
      </c>
      <c r="O21" s="137">
        <f t="shared" si="3"/>
        <v>19</v>
      </c>
      <c r="P21" s="180">
        <f t="shared" si="3"/>
        <v>80</v>
      </c>
      <c r="R21" s="68"/>
    </row>
    <row r="22" spans="1:18" ht="15" customHeight="1" thickBot="1">
      <c r="A22" s="68"/>
      <c r="B22" s="87"/>
      <c r="C22" s="87"/>
      <c r="D22" s="6"/>
      <c r="E22" s="6"/>
      <c r="F22" s="6"/>
      <c r="G22" s="6"/>
      <c r="H22" s="6"/>
      <c r="I22" s="141"/>
      <c r="J22" s="6"/>
      <c r="K22" s="6"/>
      <c r="L22" s="6"/>
      <c r="M22" s="6"/>
      <c r="N22" s="6"/>
      <c r="O22" s="141"/>
      <c r="P22" s="141"/>
      <c r="R22" s="68"/>
    </row>
    <row r="23" spans="1:18" ht="15" customHeight="1" thickBot="1">
      <c r="A23" s="68"/>
      <c r="B23" s="87" t="s">
        <v>136</v>
      </c>
      <c r="C23" s="87"/>
      <c r="D23" s="137">
        <f>'oblast.ž.1'!D45</f>
        <v>761</v>
      </c>
      <c r="E23" s="138">
        <f>'oblast.ž.1'!E45</f>
        <v>393</v>
      </c>
      <c r="F23" s="138">
        <f>'oblast.ž.1'!F45</f>
        <v>306</v>
      </c>
      <c r="G23" s="138">
        <f>'oblast.ž.1'!G45</f>
        <v>266</v>
      </c>
      <c r="H23" s="142">
        <f>'oblast.ž.1'!H45</f>
        <v>118</v>
      </c>
      <c r="I23" s="139">
        <f>SUM(D23:H23)</f>
        <v>1844</v>
      </c>
      <c r="J23" s="137">
        <f>'oblast.ž.1'!J45</f>
        <v>225</v>
      </c>
      <c r="K23" s="138">
        <f>'oblast.ž.1'!K45</f>
        <v>80</v>
      </c>
      <c r="L23" s="138">
        <f>'oblast.ž.1'!L45</f>
        <v>85</v>
      </c>
      <c r="M23" s="138">
        <f>'oblast.ž.1'!M45</f>
        <v>63</v>
      </c>
      <c r="N23" s="142">
        <f>'oblast.ž.1'!N45</f>
        <v>34</v>
      </c>
      <c r="O23" s="139">
        <f>SUM(J23:N23)</f>
        <v>487</v>
      </c>
      <c r="P23" s="140">
        <f>I23+O23</f>
        <v>2331</v>
      </c>
      <c r="R23" s="68"/>
    </row>
    <row r="24" spans="1:18" ht="15" customHeight="1" thickBot="1">
      <c r="A24" s="68"/>
      <c r="B24" s="87"/>
      <c r="C24" s="87"/>
      <c r="D24" s="6"/>
      <c r="E24" s="6"/>
      <c r="F24" s="6"/>
      <c r="G24" s="6"/>
      <c r="H24" s="6"/>
      <c r="I24" s="141"/>
      <c r="J24" s="6"/>
      <c r="K24" s="6"/>
      <c r="L24" s="6"/>
      <c r="M24" s="6"/>
      <c r="N24" s="6"/>
      <c r="O24" s="141"/>
      <c r="P24" s="141"/>
      <c r="R24" s="68"/>
    </row>
    <row r="25" spans="1:18" ht="15" customHeight="1" thickBot="1">
      <c r="A25" s="68"/>
      <c r="B25" s="87" t="s">
        <v>137</v>
      </c>
      <c r="C25" s="87"/>
      <c r="D25" s="137">
        <f>D21+D23</f>
        <v>802</v>
      </c>
      <c r="E25" s="138">
        <f>E21+E23</f>
        <v>393</v>
      </c>
      <c r="F25" s="138">
        <f>F21+F23</f>
        <v>321</v>
      </c>
      <c r="G25" s="138">
        <f>G21+G23</f>
        <v>271</v>
      </c>
      <c r="H25" s="142">
        <f>H21+H23</f>
        <v>118</v>
      </c>
      <c r="I25" s="139">
        <f>SUM(D25:H25)</f>
        <v>1905</v>
      </c>
      <c r="J25" s="137">
        <f>J21+J23</f>
        <v>232</v>
      </c>
      <c r="K25" s="138">
        <f>K21+K23</f>
        <v>86</v>
      </c>
      <c r="L25" s="138">
        <f>L21+L23</f>
        <v>91</v>
      </c>
      <c r="M25" s="138">
        <f>M21+M23</f>
        <v>63</v>
      </c>
      <c r="N25" s="142">
        <f>N21+N23</f>
        <v>34</v>
      </c>
      <c r="O25" s="139">
        <f>SUM(J25:N25)</f>
        <v>506</v>
      </c>
      <c r="P25" s="140">
        <f>I25+O25</f>
        <v>2411</v>
      </c>
      <c r="R25" s="68"/>
    </row>
    <row r="26" spans="1:18" s="30" customFormat="1" ht="15" customHeight="1">
      <c r="A26" s="68"/>
      <c r="B26" s="2"/>
      <c r="C26" s="2"/>
      <c r="D26" s="2"/>
      <c r="E26" s="2"/>
      <c r="F26" s="2"/>
      <c r="G26" s="2"/>
      <c r="H26" s="2"/>
      <c r="I26" s="24"/>
      <c r="J26" s="2"/>
      <c r="K26" s="2"/>
      <c r="L26" s="2"/>
      <c r="M26" s="2"/>
      <c r="N26" s="2"/>
      <c r="O26" s="24"/>
      <c r="P26" s="24"/>
      <c r="R26" s="68"/>
    </row>
    <row r="27" s="30" customFormat="1" ht="15" customHeight="1">
      <c r="R27" s="68"/>
    </row>
    <row r="28" s="30" customFormat="1" ht="15" customHeight="1">
      <c r="R28" s="68"/>
    </row>
    <row r="29" s="30" customFormat="1" ht="15" customHeight="1">
      <c r="R29" s="68"/>
    </row>
    <row r="30" spans="1:18" s="30" customFormat="1" ht="15" customHeight="1">
      <c r="A30" s="68"/>
      <c r="B30" s="2"/>
      <c r="C30" s="2"/>
      <c r="D30" s="2"/>
      <c r="E30" s="2"/>
      <c r="F30" s="2"/>
      <c r="G30" s="2"/>
      <c r="H30" s="2"/>
      <c r="I30" s="24"/>
      <c r="J30" s="2"/>
      <c r="K30" s="2"/>
      <c r="L30" s="2"/>
      <c r="M30" s="2"/>
      <c r="N30" s="2"/>
      <c r="O30" s="24"/>
      <c r="P30" s="24"/>
      <c r="R30" s="68"/>
    </row>
    <row r="31" spans="1:18" s="30" customFormat="1" ht="15" customHeight="1">
      <c r="A31" s="68"/>
      <c r="B31" s="2"/>
      <c r="C31" s="2"/>
      <c r="D31" s="2"/>
      <c r="E31" s="2"/>
      <c r="F31" s="2"/>
      <c r="G31" s="2"/>
      <c r="H31" s="2"/>
      <c r="I31" s="24"/>
      <c r="J31" s="2"/>
      <c r="K31" s="2"/>
      <c r="L31" s="2"/>
      <c r="M31" s="2"/>
      <c r="N31" s="2"/>
      <c r="O31" s="24"/>
      <c r="P31" s="24"/>
      <c r="R31" s="68"/>
    </row>
    <row r="32" spans="1:18" s="30" customFormat="1" ht="15" customHeight="1">
      <c r="A32" s="68"/>
      <c r="B32" s="2"/>
      <c r="C32" s="2"/>
      <c r="D32" s="2"/>
      <c r="E32" s="2"/>
      <c r="F32" s="2"/>
      <c r="G32" s="2"/>
      <c r="H32" s="2"/>
      <c r="I32" s="24"/>
      <c r="J32" s="2"/>
      <c r="K32" s="2"/>
      <c r="L32" s="2"/>
      <c r="M32" s="2"/>
      <c r="N32" s="2"/>
      <c r="O32" s="24"/>
      <c r="P32" s="24"/>
      <c r="R32" s="68"/>
    </row>
    <row r="33" spans="1:18" s="30" customFormat="1" ht="15" customHeight="1">
      <c r="A33" s="68"/>
      <c r="B33" s="2"/>
      <c r="C33" s="2"/>
      <c r="D33" s="2"/>
      <c r="E33" s="2"/>
      <c r="F33" s="2"/>
      <c r="G33" s="2"/>
      <c r="H33" s="2"/>
      <c r="I33" s="24"/>
      <c r="J33" s="2"/>
      <c r="K33" s="2"/>
      <c r="L33" s="2"/>
      <c r="M33" s="2"/>
      <c r="N33" s="2"/>
      <c r="O33" s="24"/>
      <c r="P33" s="24"/>
      <c r="R33" s="68"/>
    </row>
    <row r="34" spans="1:18" s="30" customFormat="1" ht="15" customHeight="1">
      <c r="A34" s="68"/>
      <c r="B34" s="2"/>
      <c r="C34" s="2"/>
      <c r="D34" s="2"/>
      <c r="E34" s="2"/>
      <c r="F34" s="2"/>
      <c r="G34" s="2"/>
      <c r="H34" s="2"/>
      <c r="I34" s="24"/>
      <c r="J34" s="2"/>
      <c r="K34" s="2"/>
      <c r="L34" s="2"/>
      <c r="M34" s="2"/>
      <c r="N34" s="2"/>
      <c r="O34" s="24"/>
      <c r="P34" s="24"/>
      <c r="R34" s="68"/>
    </row>
    <row r="35" spans="1:18" s="30" customFormat="1" ht="15" customHeight="1">
      <c r="A35" s="68"/>
      <c r="B35" s="2"/>
      <c r="C35" s="2"/>
      <c r="D35" s="2"/>
      <c r="E35" s="2"/>
      <c r="F35" s="2"/>
      <c r="G35" s="2"/>
      <c r="H35" s="2"/>
      <c r="I35" s="24"/>
      <c r="J35" s="2"/>
      <c r="K35" s="2"/>
      <c r="L35" s="2"/>
      <c r="M35" s="2"/>
      <c r="N35" s="2"/>
      <c r="O35" s="24"/>
      <c r="P35" s="24"/>
      <c r="R35" s="68"/>
    </row>
    <row r="36" spans="1:18" s="30" customFormat="1" ht="15" customHeight="1">
      <c r="A36" s="68"/>
      <c r="B36" s="2"/>
      <c r="C36" s="2"/>
      <c r="D36" s="2"/>
      <c r="E36" s="2"/>
      <c r="F36" s="2"/>
      <c r="G36" s="2"/>
      <c r="H36" s="2"/>
      <c r="I36" s="24"/>
      <c r="J36" s="2"/>
      <c r="K36" s="2"/>
      <c r="L36" s="2"/>
      <c r="M36" s="2"/>
      <c r="N36" s="2"/>
      <c r="O36" s="24"/>
      <c r="P36" s="24"/>
      <c r="R36" s="68"/>
    </row>
    <row r="37" spans="1:18" s="30" customFormat="1" ht="15" customHeight="1">
      <c r="A37" s="68"/>
      <c r="B37" s="2"/>
      <c r="C37" s="2"/>
      <c r="D37" s="2"/>
      <c r="E37" s="2"/>
      <c r="F37" s="2"/>
      <c r="G37" s="2"/>
      <c r="H37" s="2"/>
      <c r="I37" s="24"/>
      <c r="J37" s="2"/>
      <c r="K37" s="2"/>
      <c r="L37" s="2"/>
      <c r="M37" s="2"/>
      <c r="N37" s="2"/>
      <c r="O37" s="24"/>
      <c r="P37" s="24"/>
      <c r="R37" s="68"/>
    </row>
    <row r="38" spans="1:16" ht="15" customHeight="1">
      <c r="A3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9"/>
    </row>
    <row r="39" spans="1:16" ht="15" customHeight="1">
      <c r="A39"/>
      <c r="B39" s="1"/>
      <c r="C39" s="1"/>
      <c r="D39" s="1"/>
      <c r="E39" s="1"/>
      <c r="F39" s="1"/>
      <c r="G39" s="1"/>
      <c r="H39" s="1"/>
      <c r="I39" s="70"/>
      <c r="J39" s="1"/>
      <c r="K39" s="1"/>
      <c r="L39" s="1"/>
      <c r="M39" s="1"/>
      <c r="N39" s="1"/>
      <c r="O39" s="70"/>
      <c r="P39" s="70"/>
    </row>
    <row r="40" spans="1:16" ht="15" customHeight="1">
      <c r="A40" s="271" t="s">
        <v>97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ht="15" customHeight="1"/>
    <row r="42" spans="2:16" s="43" customFormat="1" ht="1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51" ht="15" customHeight="1"/>
    <row r="52" spans="1:6" ht="15" customHeight="1">
      <c r="A52" s="43"/>
      <c r="B52" s="24"/>
      <c r="C52" s="24"/>
      <c r="D52" s="24"/>
      <c r="E52" s="24"/>
      <c r="F52" s="24"/>
    </row>
  </sheetData>
  <sheetProtection/>
  <mergeCells count="6">
    <mergeCell ref="A40:P40"/>
    <mergeCell ref="A2:A3"/>
    <mergeCell ref="A1:P1"/>
    <mergeCell ref="D2:I2"/>
    <mergeCell ref="J2:O2"/>
    <mergeCell ref="P2:P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92"/>
  <sheetViews>
    <sheetView tabSelected="1" zoomScalePageLayoutView="0" workbookViewId="0" topLeftCell="A1">
      <pane ySplit="2" topLeftCell="A3" activePane="bottomLeft" state="frozen"/>
      <selection pane="topLeft" activeCell="A54" sqref="A54:IV56"/>
      <selection pane="bottomLeft" activeCell="L32" sqref="L32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128" customWidth="1"/>
    <col min="5" max="5" width="9.125" style="4" customWidth="1"/>
    <col min="6" max="6" width="9.125" style="128" customWidth="1"/>
    <col min="7" max="7" width="11.625" style="0" customWidth="1"/>
    <col min="12" max="12" width="9.125" style="102" customWidth="1"/>
  </cols>
  <sheetData>
    <row r="1" spans="1:7" ht="21" customHeight="1" thickBot="1">
      <c r="A1" s="285" t="s">
        <v>161</v>
      </c>
      <c r="B1" s="286"/>
      <c r="C1" s="286"/>
      <c r="D1" s="286"/>
      <c r="E1" s="286"/>
      <c r="F1" s="286"/>
      <c r="G1" s="287"/>
    </row>
    <row r="2" spans="1:7" ht="18" customHeight="1" thickBot="1">
      <c r="A2" s="47" t="s">
        <v>72</v>
      </c>
      <c r="B2" s="48" t="s">
        <v>54</v>
      </c>
      <c r="C2" s="112" t="s">
        <v>101</v>
      </c>
      <c r="D2" s="125" t="s">
        <v>100</v>
      </c>
      <c r="E2" s="49" t="s">
        <v>48</v>
      </c>
      <c r="F2" s="125" t="s">
        <v>102</v>
      </c>
      <c r="G2" s="50" t="s">
        <v>49</v>
      </c>
    </row>
    <row r="3" spans="1:7" ht="16.5" customHeight="1">
      <c r="A3" s="58">
        <v>1</v>
      </c>
      <c r="B3" s="83" t="s">
        <v>10</v>
      </c>
      <c r="C3" s="105">
        <v>70</v>
      </c>
      <c r="D3" s="126">
        <v>12</v>
      </c>
      <c r="E3" s="106">
        <v>32</v>
      </c>
      <c r="F3" s="143">
        <v>20</v>
      </c>
      <c r="G3" s="237">
        <f>SUM(C3:F3)</f>
        <v>134</v>
      </c>
    </row>
    <row r="4" spans="1:7" ht="16.5" customHeight="1">
      <c r="A4" s="58">
        <v>7</v>
      </c>
      <c r="B4" s="83" t="s">
        <v>11</v>
      </c>
      <c r="C4" s="107"/>
      <c r="D4" s="124"/>
      <c r="E4" s="85"/>
      <c r="F4" s="144"/>
      <c r="G4" s="238">
        <f aca="true" t="shared" si="0" ref="G4:G41">SUM(C4:F4)</f>
        <v>0</v>
      </c>
    </row>
    <row r="5" spans="1:7" ht="16.5" customHeight="1">
      <c r="A5" s="58">
        <v>8</v>
      </c>
      <c r="B5" s="83" t="s">
        <v>12</v>
      </c>
      <c r="C5" s="107"/>
      <c r="D5" s="124"/>
      <c r="E5" s="85"/>
      <c r="F5" s="144">
        <v>3</v>
      </c>
      <c r="G5" s="238">
        <f t="shared" si="0"/>
        <v>3</v>
      </c>
    </row>
    <row r="6" spans="1:7" ht="16.5" customHeight="1">
      <c r="A6" s="58">
        <v>9</v>
      </c>
      <c r="B6" s="83" t="s">
        <v>13</v>
      </c>
      <c r="C6" s="107">
        <v>456</v>
      </c>
      <c r="D6" s="124">
        <v>328.5</v>
      </c>
      <c r="E6" s="85">
        <v>168</v>
      </c>
      <c r="F6" s="144">
        <v>207</v>
      </c>
      <c r="G6" s="238">
        <f t="shared" si="0"/>
        <v>1159.5</v>
      </c>
    </row>
    <row r="7" spans="1:7" ht="16.5" customHeight="1">
      <c r="A7" s="58">
        <v>10</v>
      </c>
      <c r="B7" s="83" t="s">
        <v>14</v>
      </c>
      <c r="C7" s="107"/>
      <c r="D7" s="124">
        <v>21</v>
      </c>
      <c r="E7" s="85"/>
      <c r="F7" s="144">
        <v>71</v>
      </c>
      <c r="G7" s="238">
        <f t="shared" si="0"/>
        <v>92</v>
      </c>
    </row>
    <row r="8" spans="1:7" ht="16.5" customHeight="1">
      <c r="A8" s="58">
        <v>11</v>
      </c>
      <c r="B8" s="83" t="s">
        <v>129</v>
      </c>
      <c r="C8" s="107"/>
      <c r="D8" s="124">
        <v>24</v>
      </c>
      <c r="E8" s="85"/>
      <c r="F8" s="144">
        <v>68</v>
      </c>
      <c r="G8" s="238">
        <f t="shared" si="0"/>
        <v>92</v>
      </c>
    </row>
    <row r="9" spans="1:7" ht="16.5" customHeight="1">
      <c r="A9" s="58">
        <v>12</v>
      </c>
      <c r="B9" s="83" t="s">
        <v>85</v>
      </c>
      <c r="C9" s="107">
        <v>532</v>
      </c>
      <c r="D9" s="124">
        <v>202.5</v>
      </c>
      <c r="E9" s="85">
        <v>108</v>
      </c>
      <c r="F9" s="144">
        <v>94</v>
      </c>
      <c r="G9" s="238">
        <f t="shared" si="0"/>
        <v>936.5</v>
      </c>
    </row>
    <row r="10" spans="1:7" ht="16.5" customHeight="1">
      <c r="A10" s="58">
        <v>14</v>
      </c>
      <c r="B10" s="83" t="s">
        <v>16</v>
      </c>
      <c r="C10" s="107">
        <v>18</v>
      </c>
      <c r="D10" s="124">
        <v>54</v>
      </c>
      <c r="E10" s="85">
        <v>26</v>
      </c>
      <c r="F10" s="144">
        <v>58</v>
      </c>
      <c r="G10" s="238">
        <f t="shared" si="0"/>
        <v>156</v>
      </c>
    </row>
    <row r="11" spans="1:7" ht="16.5" customHeight="1">
      <c r="A11" s="58">
        <v>16</v>
      </c>
      <c r="B11" s="83" t="s">
        <v>119</v>
      </c>
      <c r="C11" s="107"/>
      <c r="D11" s="124"/>
      <c r="E11" s="85"/>
      <c r="F11" s="144"/>
      <c r="G11" s="238">
        <f t="shared" si="0"/>
        <v>0</v>
      </c>
    </row>
    <row r="12" spans="1:7" ht="16.5" customHeight="1">
      <c r="A12" s="58">
        <v>17</v>
      </c>
      <c r="B12" s="83" t="s">
        <v>17</v>
      </c>
      <c r="C12" s="107"/>
      <c r="D12" s="124"/>
      <c r="E12" s="85"/>
      <c r="F12" s="144">
        <v>41</v>
      </c>
      <c r="G12" s="238">
        <f t="shared" si="0"/>
        <v>41</v>
      </c>
    </row>
    <row r="13" spans="1:7" ht="16.5" customHeight="1">
      <c r="A13" s="58">
        <v>18</v>
      </c>
      <c r="B13" s="83" t="s">
        <v>61</v>
      </c>
      <c r="C13" s="107"/>
      <c r="D13" s="124"/>
      <c r="E13" s="85"/>
      <c r="F13" s="144"/>
      <c r="G13" s="238">
        <f t="shared" si="0"/>
        <v>0</v>
      </c>
    </row>
    <row r="14" spans="1:7" ht="16.5" customHeight="1">
      <c r="A14" s="58">
        <v>19</v>
      </c>
      <c r="B14" s="83" t="s">
        <v>73</v>
      </c>
      <c r="C14" s="107"/>
      <c r="D14" s="124"/>
      <c r="E14" s="85"/>
      <c r="F14" s="144">
        <v>6</v>
      </c>
      <c r="G14" s="238">
        <f t="shared" si="0"/>
        <v>6</v>
      </c>
    </row>
    <row r="15" spans="1:7" ht="16.5" customHeight="1">
      <c r="A15" s="58">
        <v>20</v>
      </c>
      <c r="B15" s="83" t="s">
        <v>117</v>
      </c>
      <c r="C15" s="107">
        <v>32</v>
      </c>
      <c r="D15" s="124">
        <v>12</v>
      </c>
      <c r="E15" s="85">
        <v>8</v>
      </c>
      <c r="F15" s="144">
        <v>2</v>
      </c>
      <c r="G15" s="238">
        <f t="shared" si="0"/>
        <v>54</v>
      </c>
    </row>
    <row r="16" spans="1:7" ht="16.5" customHeight="1">
      <c r="A16" s="58">
        <v>23</v>
      </c>
      <c r="B16" s="83" t="s">
        <v>18</v>
      </c>
      <c r="C16" s="107"/>
      <c r="D16" s="124">
        <v>39</v>
      </c>
      <c r="E16" s="85"/>
      <c r="F16" s="144">
        <v>104</v>
      </c>
      <c r="G16" s="238">
        <f t="shared" si="0"/>
        <v>143</v>
      </c>
    </row>
    <row r="17" spans="1:7" ht="16.5" customHeight="1">
      <c r="A17" s="58">
        <v>24</v>
      </c>
      <c r="B17" s="83" t="s">
        <v>19</v>
      </c>
      <c r="C17" s="107">
        <v>744</v>
      </c>
      <c r="D17" s="124">
        <v>354</v>
      </c>
      <c r="E17" s="85">
        <v>78</v>
      </c>
      <c r="F17" s="144">
        <v>133</v>
      </c>
      <c r="G17" s="238">
        <f t="shared" si="0"/>
        <v>1309</v>
      </c>
    </row>
    <row r="18" spans="1:7" ht="16.5" customHeight="1">
      <c r="A18" s="58">
        <v>26</v>
      </c>
      <c r="B18" s="83" t="s">
        <v>58</v>
      </c>
      <c r="C18" s="107"/>
      <c r="D18" s="124"/>
      <c r="E18" s="85"/>
      <c r="F18" s="144">
        <v>6</v>
      </c>
      <c r="G18" s="238">
        <f t="shared" si="0"/>
        <v>6</v>
      </c>
    </row>
    <row r="19" spans="1:7" ht="16.5" customHeight="1">
      <c r="A19" s="58">
        <v>27</v>
      </c>
      <c r="B19" s="83" t="s">
        <v>20</v>
      </c>
      <c r="C19" s="107"/>
      <c r="D19" s="124">
        <v>6</v>
      </c>
      <c r="E19" s="85"/>
      <c r="F19" s="144">
        <v>25</v>
      </c>
      <c r="G19" s="238">
        <f t="shared" si="0"/>
        <v>31</v>
      </c>
    </row>
    <row r="20" spans="1:7" ht="16.5" customHeight="1">
      <c r="A20" s="58">
        <v>30</v>
      </c>
      <c r="B20" s="83" t="s">
        <v>63</v>
      </c>
      <c r="C20" s="107"/>
      <c r="D20" s="124">
        <v>21</v>
      </c>
      <c r="E20" s="85"/>
      <c r="F20" s="144">
        <v>42</v>
      </c>
      <c r="G20" s="238">
        <f t="shared" si="0"/>
        <v>63</v>
      </c>
    </row>
    <row r="21" spans="1:7" ht="16.5" customHeight="1">
      <c r="A21" s="58">
        <v>33</v>
      </c>
      <c r="B21" s="83" t="s">
        <v>21</v>
      </c>
      <c r="C21" s="107"/>
      <c r="D21" s="124"/>
      <c r="E21" s="85"/>
      <c r="F21" s="144">
        <v>2</v>
      </c>
      <c r="G21" s="238">
        <f t="shared" si="0"/>
        <v>2</v>
      </c>
    </row>
    <row r="22" spans="1:7" ht="16.5" customHeight="1">
      <c r="A22" s="58">
        <v>34</v>
      </c>
      <c r="B22" s="83" t="s">
        <v>99</v>
      </c>
      <c r="C22" s="107"/>
      <c r="D22" s="124"/>
      <c r="E22" s="85"/>
      <c r="F22" s="162">
        <v>9</v>
      </c>
      <c r="G22" s="238">
        <f t="shared" si="0"/>
        <v>9</v>
      </c>
    </row>
    <row r="23" spans="1:7" ht="16.5" customHeight="1">
      <c r="A23" s="58">
        <v>35</v>
      </c>
      <c r="B23" s="83" t="s">
        <v>55</v>
      </c>
      <c r="C23" s="107"/>
      <c r="D23" s="124"/>
      <c r="E23" s="85"/>
      <c r="F23" s="144"/>
      <c r="G23" s="238">
        <f t="shared" si="0"/>
        <v>0</v>
      </c>
    </row>
    <row r="24" spans="1:7" ht="16.5" customHeight="1">
      <c r="A24" s="58">
        <v>36</v>
      </c>
      <c r="B24" s="83" t="s">
        <v>22</v>
      </c>
      <c r="C24" s="107"/>
      <c r="D24" s="124"/>
      <c r="E24" s="85"/>
      <c r="F24" s="144">
        <v>15</v>
      </c>
      <c r="G24" s="238">
        <f t="shared" si="0"/>
        <v>15</v>
      </c>
    </row>
    <row r="25" spans="1:7" ht="16.5" customHeight="1">
      <c r="A25" s="58">
        <v>38</v>
      </c>
      <c r="B25" s="83" t="s">
        <v>62</v>
      </c>
      <c r="C25" s="107"/>
      <c r="D25" s="124"/>
      <c r="E25" s="85"/>
      <c r="F25" s="144">
        <v>35</v>
      </c>
      <c r="G25" s="238">
        <f t="shared" si="0"/>
        <v>35</v>
      </c>
    </row>
    <row r="26" spans="1:7" ht="16.5" customHeight="1">
      <c r="A26" s="58">
        <v>39</v>
      </c>
      <c r="B26" s="83" t="s">
        <v>23</v>
      </c>
      <c r="C26" s="107"/>
      <c r="D26" s="124"/>
      <c r="E26" s="85"/>
      <c r="F26" s="144">
        <v>29</v>
      </c>
      <c r="G26" s="238">
        <f t="shared" si="0"/>
        <v>29</v>
      </c>
    </row>
    <row r="27" spans="1:7" ht="16.5" customHeight="1">
      <c r="A27" s="58">
        <v>42</v>
      </c>
      <c r="B27" s="83" t="s">
        <v>24</v>
      </c>
      <c r="C27" s="107">
        <v>38</v>
      </c>
      <c r="D27" s="124">
        <v>21</v>
      </c>
      <c r="E27" s="85">
        <v>16</v>
      </c>
      <c r="F27" s="144">
        <v>48</v>
      </c>
      <c r="G27" s="238">
        <f t="shared" si="0"/>
        <v>123</v>
      </c>
    </row>
    <row r="28" spans="1:7" ht="16.5" customHeight="1">
      <c r="A28" s="58">
        <v>43</v>
      </c>
      <c r="B28" s="83" t="s">
        <v>25</v>
      </c>
      <c r="C28" s="107">
        <v>8</v>
      </c>
      <c r="D28" s="124"/>
      <c r="E28" s="85"/>
      <c r="F28" s="144">
        <v>26</v>
      </c>
      <c r="G28" s="238">
        <f t="shared" si="0"/>
        <v>34</v>
      </c>
    </row>
    <row r="29" spans="1:7" ht="16.5" customHeight="1">
      <c r="A29" s="58">
        <v>44</v>
      </c>
      <c r="B29" s="83" t="s">
        <v>26</v>
      </c>
      <c r="C29" s="107"/>
      <c r="D29" s="124"/>
      <c r="E29" s="85"/>
      <c r="F29" s="144"/>
      <c r="G29" s="238">
        <f t="shared" si="0"/>
        <v>0</v>
      </c>
    </row>
    <row r="30" spans="1:7" ht="16.5" customHeight="1">
      <c r="A30" s="58">
        <v>45</v>
      </c>
      <c r="B30" s="83" t="s">
        <v>27</v>
      </c>
      <c r="C30" s="107"/>
      <c r="D30" s="124">
        <v>15</v>
      </c>
      <c r="E30" s="85"/>
      <c r="F30" s="144">
        <v>45</v>
      </c>
      <c r="G30" s="238">
        <f t="shared" si="0"/>
        <v>60</v>
      </c>
    </row>
    <row r="31" spans="1:7" ht="16.5" customHeight="1">
      <c r="A31" s="58">
        <v>46</v>
      </c>
      <c r="B31" s="83" t="s">
        <v>28</v>
      </c>
      <c r="C31" s="107"/>
      <c r="D31" s="124"/>
      <c r="E31" s="124"/>
      <c r="F31" s="144">
        <v>12</v>
      </c>
      <c r="G31" s="238">
        <f t="shared" si="0"/>
        <v>12</v>
      </c>
    </row>
    <row r="32" spans="1:7" ht="16.5" customHeight="1">
      <c r="A32" s="58">
        <v>47</v>
      </c>
      <c r="B32" s="83" t="s">
        <v>29</v>
      </c>
      <c r="C32" s="107"/>
      <c r="D32" s="124"/>
      <c r="E32" s="124"/>
      <c r="F32" s="144">
        <v>4</v>
      </c>
      <c r="G32" s="238">
        <f t="shared" si="0"/>
        <v>4</v>
      </c>
    </row>
    <row r="33" spans="1:7" ht="16.5" customHeight="1">
      <c r="A33" s="58">
        <v>48</v>
      </c>
      <c r="B33" s="83" t="s">
        <v>30</v>
      </c>
      <c r="C33" s="107"/>
      <c r="D33" s="124">
        <v>6</v>
      </c>
      <c r="E33" s="124"/>
      <c r="F33" s="144">
        <v>17</v>
      </c>
      <c r="G33" s="238">
        <f t="shared" si="0"/>
        <v>23</v>
      </c>
    </row>
    <row r="34" spans="1:7" ht="16.5" customHeight="1">
      <c r="A34" s="58">
        <v>49</v>
      </c>
      <c r="B34" s="83" t="s">
        <v>31</v>
      </c>
      <c r="C34" s="107">
        <v>92</v>
      </c>
      <c r="D34" s="124">
        <v>57</v>
      </c>
      <c r="E34" s="124">
        <v>28</v>
      </c>
      <c r="F34" s="144">
        <v>37</v>
      </c>
      <c r="G34" s="238">
        <f t="shared" si="0"/>
        <v>214</v>
      </c>
    </row>
    <row r="35" spans="1:7" ht="16.5" customHeight="1">
      <c r="A35" s="58">
        <v>50</v>
      </c>
      <c r="B35" s="83" t="s">
        <v>60</v>
      </c>
      <c r="C35" s="107"/>
      <c r="D35" s="124"/>
      <c r="E35" s="124"/>
      <c r="F35" s="144">
        <v>1</v>
      </c>
      <c r="G35" s="238">
        <f t="shared" si="0"/>
        <v>1</v>
      </c>
    </row>
    <row r="36" spans="1:7" ht="16.5" customHeight="1">
      <c r="A36" s="58">
        <v>52</v>
      </c>
      <c r="B36" s="83" t="s">
        <v>32</v>
      </c>
      <c r="C36" s="107">
        <v>60</v>
      </c>
      <c r="D36" s="124">
        <v>57</v>
      </c>
      <c r="E36" s="124">
        <v>12</v>
      </c>
      <c r="F36" s="144">
        <v>31</v>
      </c>
      <c r="G36" s="238">
        <f t="shared" si="0"/>
        <v>160</v>
      </c>
    </row>
    <row r="37" spans="1:7" ht="16.5" customHeight="1">
      <c r="A37" s="58">
        <v>53</v>
      </c>
      <c r="B37" s="83" t="s">
        <v>59</v>
      </c>
      <c r="C37" s="107"/>
      <c r="D37" s="124"/>
      <c r="E37" s="124"/>
      <c r="F37" s="144"/>
      <c r="G37" s="238">
        <f t="shared" si="0"/>
        <v>0</v>
      </c>
    </row>
    <row r="38" spans="1:7" ht="16.5" customHeight="1">
      <c r="A38" s="58">
        <v>55</v>
      </c>
      <c r="B38" s="83" t="s">
        <v>74</v>
      </c>
      <c r="C38" s="107"/>
      <c r="D38" s="124"/>
      <c r="E38" s="124"/>
      <c r="F38" s="144">
        <v>12</v>
      </c>
      <c r="G38" s="238">
        <f t="shared" si="0"/>
        <v>12</v>
      </c>
    </row>
    <row r="39" spans="1:7" ht="16.5" customHeight="1">
      <c r="A39" s="58">
        <v>57</v>
      </c>
      <c r="B39" s="83" t="s">
        <v>110</v>
      </c>
      <c r="C39" s="107">
        <v>266</v>
      </c>
      <c r="D39" s="124">
        <v>67</v>
      </c>
      <c r="E39" s="161"/>
      <c r="F39" s="144">
        <v>53</v>
      </c>
      <c r="G39" s="238">
        <f t="shared" si="0"/>
        <v>386</v>
      </c>
    </row>
    <row r="40" spans="1:7" ht="16.5" customHeight="1">
      <c r="A40" s="58">
        <v>59</v>
      </c>
      <c r="B40" s="83" t="s">
        <v>33</v>
      </c>
      <c r="C40" s="107"/>
      <c r="D40" s="124"/>
      <c r="E40" s="85"/>
      <c r="F40" s="144">
        <v>2</v>
      </c>
      <c r="G40" s="238">
        <f t="shared" si="0"/>
        <v>2</v>
      </c>
    </row>
    <row r="41" spans="1:7" ht="16.5" customHeight="1" thickBot="1">
      <c r="A41" s="59">
        <v>60</v>
      </c>
      <c r="B41" s="104" t="s">
        <v>34</v>
      </c>
      <c r="C41" s="108"/>
      <c r="D41" s="127">
        <v>59</v>
      </c>
      <c r="E41" s="109"/>
      <c r="F41" s="145">
        <v>60</v>
      </c>
      <c r="G41" s="110">
        <f t="shared" si="0"/>
        <v>119</v>
      </c>
    </row>
    <row r="42" ht="12.75">
      <c r="I42" s="41"/>
    </row>
    <row r="43" spans="1:12" s="30" customFormat="1" ht="12.75">
      <c r="A43" s="271" t="s">
        <v>103</v>
      </c>
      <c r="B43" s="271"/>
      <c r="C43" s="271"/>
      <c r="D43" s="271"/>
      <c r="E43" s="271"/>
      <c r="F43" s="271"/>
      <c r="G43" s="271"/>
      <c r="I43" s="100"/>
      <c r="L43" s="101"/>
    </row>
    <row r="44" spans="1:12" s="30" customFormat="1" ht="12.75">
      <c r="A44" s="25"/>
      <c r="B44" s="25"/>
      <c r="C44" s="36"/>
      <c r="D44" s="129"/>
      <c r="E44" s="31"/>
      <c r="F44" s="146"/>
      <c r="G44" s="24"/>
      <c r="I44" s="100"/>
      <c r="L44" s="101"/>
    </row>
    <row r="45" spans="1:12" s="30" customFormat="1" ht="12.75">
      <c r="A45" s="25"/>
      <c r="B45" s="25"/>
      <c r="C45" s="36"/>
      <c r="D45" s="129"/>
      <c r="E45" s="31"/>
      <c r="F45" s="146"/>
      <c r="G45" s="24"/>
      <c r="I45" s="100"/>
      <c r="L45" s="101"/>
    </row>
    <row r="46" spans="1:12" s="30" customFormat="1" ht="21.75" customHeight="1" thickBot="1">
      <c r="A46" s="288" t="s">
        <v>161</v>
      </c>
      <c r="B46" s="289"/>
      <c r="C46" s="289"/>
      <c r="D46" s="289"/>
      <c r="E46" s="289"/>
      <c r="F46" s="289"/>
      <c r="G46" s="290"/>
      <c r="I46" s="100"/>
      <c r="L46" s="101"/>
    </row>
    <row r="47" spans="1:12" s="30" customFormat="1" ht="18" customHeight="1" thickBot="1">
      <c r="A47" s="230" t="s">
        <v>72</v>
      </c>
      <c r="B47" s="231" t="s">
        <v>54</v>
      </c>
      <c r="C47" s="221" t="s">
        <v>101</v>
      </c>
      <c r="D47" s="222" t="s">
        <v>100</v>
      </c>
      <c r="E47" s="221" t="s">
        <v>48</v>
      </c>
      <c r="F47" s="222" t="s">
        <v>102</v>
      </c>
      <c r="G47" s="223" t="s">
        <v>49</v>
      </c>
      <c r="I47" s="100"/>
      <c r="L47" s="101"/>
    </row>
    <row r="48" spans="1:7" s="30" customFormat="1" ht="16.5" customHeight="1">
      <c r="A48" s="232">
        <v>61</v>
      </c>
      <c r="B48" s="233" t="s">
        <v>78</v>
      </c>
      <c r="C48" s="227"/>
      <c r="D48" s="124">
        <v>63</v>
      </c>
      <c r="E48" s="85"/>
      <c r="F48" s="219">
        <v>63</v>
      </c>
      <c r="G48" s="224">
        <f>SUM(C48:F48)</f>
        <v>126</v>
      </c>
    </row>
    <row r="49" spans="1:7" s="30" customFormat="1" ht="16.5" customHeight="1">
      <c r="A49" s="58">
        <v>62</v>
      </c>
      <c r="B49" s="234" t="s">
        <v>83</v>
      </c>
      <c r="C49" s="227"/>
      <c r="D49" s="124"/>
      <c r="E49" s="85"/>
      <c r="F49" s="219">
        <v>20</v>
      </c>
      <c r="G49" s="224">
        <f aca="true" t="shared" si="1" ref="G49:G88">SUM(C49:F49)</f>
        <v>20</v>
      </c>
    </row>
    <row r="50" spans="1:7" s="30" customFormat="1" ht="16.5" customHeight="1">
      <c r="A50" s="58">
        <v>63</v>
      </c>
      <c r="B50" s="234" t="s">
        <v>82</v>
      </c>
      <c r="C50" s="227"/>
      <c r="D50" s="124"/>
      <c r="E50" s="124"/>
      <c r="F50" s="219">
        <v>12</v>
      </c>
      <c r="G50" s="224">
        <f t="shared" si="1"/>
        <v>12</v>
      </c>
    </row>
    <row r="51" spans="1:7" s="30" customFormat="1" ht="16.5" customHeight="1">
      <c r="A51" s="58">
        <v>64</v>
      </c>
      <c r="B51" s="234" t="s">
        <v>35</v>
      </c>
      <c r="C51" s="227">
        <v>134</v>
      </c>
      <c r="D51" s="124">
        <v>51</v>
      </c>
      <c r="E51" s="161">
        <v>48</v>
      </c>
      <c r="F51" s="219">
        <v>36</v>
      </c>
      <c r="G51" s="224">
        <f t="shared" si="1"/>
        <v>269</v>
      </c>
    </row>
    <row r="52" spans="1:7" s="30" customFormat="1" ht="16.5" customHeight="1">
      <c r="A52" s="58">
        <v>65</v>
      </c>
      <c r="B52" s="234" t="s">
        <v>84</v>
      </c>
      <c r="C52" s="227"/>
      <c r="D52" s="124"/>
      <c r="E52" s="85"/>
      <c r="F52" s="219"/>
      <c r="G52" s="224">
        <f t="shared" si="1"/>
        <v>0</v>
      </c>
    </row>
    <row r="53" spans="1:7" ht="16.5" customHeight="1">
      <c r="A53" s="58">
        <v>66</v>
      </c>
      <c r="B53" s="234" t="s">
        <v>36</v>
      </c>
      <c r="C53" s="227"/>
      <c r="D53" s="124">
        <v>12</v>
      </c>
      <c r="E53" s="85"/>
      <c r="F53" s="219">
        <v>49</v>
      </c>
      <c r="G53" s="224">
        <f t="shared" si="1"/>
        <v>61</v>
      </c>
    </row>
    <row r="54" spans="1:7" s="30" customFormat="1" ht="16.5" customHeight="1">
      <c r="A54" s="58">
        <v>70</v>
      </c>
      <c r="B54" s="234" t="s">
        <v>79</v>
      </c>
      <c r="C54" s="227"/>
      <c r="D54" s="124"/>
      <c r="E54" s="85"/>
      <c r="F54" s="219"/>
      <c r="G54" s="224">
        <f t="shared" si="1"/>
        <v>0</v>
      </c>
    </row>
    <row r="55" spans="1:7" s="30" customFormat="1" ht="16.5" customHeight="1">
      <c r="A55" s="58">
        <v>71</v>
      </c>
      <c r="B55" s="234" t="s">
        <v>130</v>
      </c>
      <c r="C55" s="227"/>
      <c r="D55" s="124"/>
      <c r="E55" s="85"/>
      <c r="F55" s="219"/>
      <c r="G55" s="224">
        <f t="shared" si="1"/>
        <v>0</v>
      </c>
    </row>
    <row r="56" spans="1:7" s="30" customFormat="1" ht="16.5" customHeight="1">
      <c r="A56" s="58">
        <v>76</v>
      </c>
      <c r="B56" s="234" t="s">
        <v>57</v>
      </c>
      <c r="C56" s="227"/>
      <c r="D56" s="124"/>
      <c r="E56" s="85"/>
      <c r="F56" s="219">
        <v>6</v>
      </c>
      <c r="G56" s="224">
        <f t="shared" si="1"/>
        <v>6</v>
      </c>
    </row>
    <row r="57" spans="1:7" s="30" customFormat="1" ht="16.5" customHeight="1">
      <c r="A57" s="58">
        <v>77</v>
      </c>
      <c r="B57" s="234" t="s">
        <v>37</v>
      </c>
      <c r="C57" s="227"/>
      <c r="D57" s="124"/>
      <c r="E57" s="85"/>
      <c r="F57" s="219">
        <v>8</v>
      </c>
      <c r="G57" s="224">
        <f t="shared" si="1"/>
        <v>8</v>
      </c>
    </row>
    <row r="58" spans="1:7" s="30" customFormat="1" ht="16.5" customHeight="1">
      <c r="A58" s="58">
        <v>78</v>
      </c>
      <c r="B58" s="234" t="s">
        <v>87</v>
      </c>
      <c r="C58" s="227"/>
      <c r="D58" s="124"/>
      <c r="E58" s="85"/>
      <c r="F58" s="219"/>
      <c r="G58" s="224">
        <f t="shared" si="1"/>
        <v>0</v>
      </c>
    </row>
    <row r="59" spans="1:7" s="30" customFormat="1" ht="16.5" customHeight="1">
      <c r="A59" s="58">
        <v>80</v>
      </c>
      <c r="B59" s="234" t="s">
        <v>80</v>
      </c>
      <c r="C59" s="227"/>
      <c r="D59" s="124"/>
      <c r="E59" s="124"/>
      <c r="F59" s="219"/>
      <c r="G59" s="224">
        <f t="shared" si="1"/>
        <v>0</v>
      </c>
    </row>
    <row r="60" spans="1:7" s="30" customFormat="1" ht="16.5" customHeight="1">
      <c r="A60" s="58">
        <v>81</v>
      </c>
      <c r="B60" s="234" t="s">
        <v>120</v>
      </c>
      <c r="C60" s="227"/>
      <c r="D60" s="124"/>
      <c r="E60" s="85"/>
      <c r="F60" s="219"/>
      <c r="G60" s="224">
        <f t="shared" si="1"/>
        <v>0</v>
      </c>
    </row>
    <row r="61" spans="1:7" s="30" customFormat="1" ht="16.5" customHeight="1">
      <c r="A61" s="58">
        <v>82</v>
      </c>
      <c r="B61" s="234" t="s">
        <v>88</v>
      </c>
      <c r="C61" s="227"/>
      <c r="D61" s="124"/>
      <c r="E61" s="85"/>
      <c r="F61" s="219"/>
      <c r="G61" s="224">
        <f t="shared" si="1"/>
        <v>0</v>
      </c>
    </row>
    <row r="62" spans="1:7" s="30" customFormat="1" ht="16.5" customHeight="1">
      <c r="A62" s="58">
        <v>88</v>
      </c>
      <c r="B62" s="234" t="s">
        <v>86</v>
      </c>
      <c r="C62" s="227"/>
      <c r="D62" s="124"/>
      <c r="E62" s="85"/>
      <c r="F62" s="219"/>
      <c r="G62" s="224">
        <f t="shared" si="1"/>
        <v>0</v>
      </c>
    </row>
    <row r="63" spans="1:7" s="30" customFormat="1" ht="16.5" customHeight="1">
      <c r="A63" s="58">
        <v>89</v>
      </c>
      <c r="B63" s="234" t="s">
        <v>108</v>
      </c>
      <c r="C63" s="227"/>
      <c r="D63" s="124"/>
      <c r="E63" s="85"/>
      <c r="F63" s="219"/>
      <c r="G63" s="224">
        <f t="shared" si="1"/>
        <v>0</v>
      </c>
    </row>
    <row r="64" spans="1:7" s="30" customFormat="1" ht="16.5" customHeight="1">
      <c r="A64" s="58">
        <v>92</v>
      </c>
      <c r="B64" s="234" t="s">
        <v>118</v>
      </c>
      <c r="C64" s="227"/>
      <c r="D64" s="124"/>
      <c r="E64" s="85"/>
      <c r="F64" s="219"/>
      <c r="G64" s="224">
        <f t="shared" si="1"/>
        <v>0</v>
      </c>
    </row>
    <row r="65" spans="1:7" s="30" customFormat="1" ht="16.5" customHeight="1">
      <c r="A65" s="58">
        <v>93</v>
      </c>
      <c r="B65" s="234" t="s">
        <v>116</v>
      </c>
      <c r="C65" s="227"/>
      <c r="D65" s="124"/>
      <c r="E65" s="85"/>
      <c r="F65" s="219">
        <v>6</v>
      </c>
      <c r="G65" s="224">
        <f t="shared" si="1"/>
        <v>6</v>
      </c>
    </row>
    <row r="66" spans="1:7" ht="16.5" customHeight="1">
      <c r="A66" s="58">
        <v>95</v>
      </c>
      <c r="B66" s="234" t="s">
        <v>91</v>
      </c>
      <c r="C66" s="227"/>
      <c r="D66" s="124"/>
      <c r="E66" s="85"/>
      <c r="F66" s="219"/>
      <c r="G66" s="224">
        <f t="shared" si="1"/>
        <v>0</v>
      </c>
    </row>
    <row r="67" spans="1:7" ht="16.5" customHeight="1">
      <c r="A67" s="58">
        <v>97</v>
      </c>
      <c r="B67" s="234" t="s">
        <v>89</v>
      </c>
      <c r="C67" s="227"/>
      <c r="D67" s="124"/>
      <c r="E67" s="85"/>
      <c r="F67" s="219"/>
      <c r="G67" s="224">
        <f t="shared" si="1"/>
        <v>0</v>
      </c>
    </row>
    <row r="68" spans="1:7" ht="16.5" customHeight="1">
      <c r="A68" s="58">
        <v>99</v>
      </c>
      <c r="B68" s="234" t="s">
        <v>128</v>
      </c>
      <c r="C68" s="227"/>
      <c r="D68" s="124"/>
      <c r="E68" s="85"/>
      <c r="F68" s="219"/>
      <c r="G68" s="224">
        <f t="shared" si="1"/>
        <v>0</v>
      </c>
    </row>
    <row r="69" spans="1:7" ht="16.5" customHeight="1">
      <c r="A69" s="58">
        <v>103</v>
      </c>
      <c r="B69" s="234" t="s">
        <v>71</v>
      </c>
      <c r="C69" s="228">
        <v>477</v>
      </c>
      <c r="D69" s="124">
        <v>318</v>
      </c>
      <c r="E69" s="124">
        <v>92</v>
      </c>
      <c r="F69" s="219">
        <v>123</v>
      </c>
      <c r="G69" s="224">
        <f t="shared" si="1"/>
        <v>1010</v>
      </c>
    </row>
    <row r="70" spans="1:7" ht="16.5" customHeight="1">
      <c r="A70" s="58">
        <v>105</v>
      </c>
      <c r="B70" s="234" t="s">
        <v>38</v>
      </c>
      <c r="C70" s="227"/>
      <c r="D70" s="124"/>
      <c r="E70" s="124"/>
      <c r="F70" s="219"/>
      <c r="G70" s="224">
        <f t="shared" si="1"/>
        <v>0</v>
      </c>
    </row>
    <row r="71" spans="1:7" ht="16.5" customHeight="1">
      <c r="A71" s="58">
        <v>108</v>
      </c>
      <c r="B71" s="234" t="s">
        <v>98</v>
      </c>
      <c r="C71" s="227">
        <v>23</v>
      </c>
      <c r="D71" s="124"/>
      <c r="E71" s="124"/>
      <c r="F71" s="219">
        <v>14</v>
      </c>
      <c r="G71" s="224">
        <f t="shared" si="1"/>
        <v>37</v>
      </c>
    </row>
    <row r="72" spans="1:7" ht="16.5" customHeight="1">
      <c r="A72" s="58">
        <v>112</v>
      </c>
      <c r="B72" s="234" t="s">
        <v>39</v>
      </c>
      <c r="C72" s="227"/>
      <c r="D72" s="124"/>
      <c r="E72" s="124"/>
      <c r="F72" s="219">
        <v>47</v>
      </c>
      <c r="G72" s="224">
        <f t="shared" si="1"/>
        <v>47</v>
      </c>
    </row>
    <row r="73" spans="1:7" ht="16.5" customHeight="1">
      <c r="A73" s="58">
        <v>115</v>
      </c>
      <c r="B73" s="234" t="s">
        <v>90</v>
      </c>
      <c r="C73" s="227"/>
      <c r="D73" s="124"/>
      <c r="E73" s="124"/>
      <c r="F73" s="219"/>
      <c r="G73" s="224">
        <f t="shared" si="1"/>
        <v>0</v>
      </c>
    </row>
    <row r="74" spans="1:7" ht="16.5" customHeight="1" thickBot="1">
      <c r="A74" s="58">
        <v>116</v>
      </c>
      <c r="B74" s="234" t="s">
        <v>40</v>
      </c>
      <c r="C74" s="227">
        <v>428</v>
      </c>
      <c r="D74" s="124">
        <v>102</v>
      </c>
      <c r="E74" s="124">
        <v>54</v>
      </c>
      <c r="F74" s="219">
        <v>35</v>
      </c>
      <c r="G74" s="224">
        <f t="shared" si="1"/>
        <v>619</v>
      </c>
    </row>
    <row r="75" spans="1:10" ht="16.5" customHeight="1" thickBot="1">
      <c r="A75" s="58">
        <v>118</v>
      </c>
      <c r="B75" s="234" t="s">
        <v>168</v>
      </c>
      <c r="C75" s="227"/>
      <c r="D75" s="124"/>
      <c r="E75" s="124"/>
      <c r="F75" s="219">
        <v>6</v>
      </c>
      <c r="G75" s="224">
        <f t="shared" si="1"/>
        <v>6</v>
      </c>
      <c r="J75" s="220"/>
    </row>
    <row r="76" spans="1:7" ht="16.5" customHeight="1">
      <c r="A76" s="58">
        <v>119</v>
      </c>
      <c r="B76" s="234" t="s">
        <v>41</v>
      </c>
      <c r="C76" s="227">
        <v>426</v>
      </c>
      <c r="D76" s="124">
        <v>575</v>
      </c>
      <c r="E76" s="124">
        <v>72</v>
      </c>
      <c r="F76" s="219">
        <v>280</v>
      </c>
      <c r="G76" s="224">
        <f t="shared" si="1"/>
        <v>1353</v>
      </c>
    </row>
    <row r="77" spans="1:7" ht="16.5" customHeight="1">
      <c r="A77" s="58">
        <v>121</v>
      </c>
      <c r="B77" s="234" t="s">
        <v>42</v>
      </c>
      <c r="C77" s="227">
        <v>74</v>
      </c>
      <c r="D77" s="124">
        <v>84</v>
      </c>
      <c r="E77" s="124">
        <v>52</v>
      </c>
      <c r="F77" s="219">
        <v>87</v>
      </c>
      <c r="G77" s="224">
        <f t="shared" si="1"/>
        <v>297</v>
      </c>
    </row>
    <row r="78" spans="1:7" ht="16.5" customHeight="1">
      <c r="A78" s="58">
        <v>122</v>
      </c>
      <c r="B78" s="234" t="s">
        <v>81</v>
      </c>
      <c r="C78" s="227"/>
      <c r="D78" s="124"/>
      <c r="E78" s="124"/>
      <c r="F78" s="219"/>
      <c r="G78" s="224">
        <f t="shared" si="1"/>
        <v>0</v>
      </c>
    </row>
    <row r="79" spans="1:7" ht="16.5" customHeight="1">
      <c r="A79" s="58">
        <v>124</v>
      </c>
      <c r="B79" s="234" t="s">
        <v>56</v>
      </c>
      <c r="C79" s="227"/>
      <c r="D79" s="124"/>
      <c r="E79" s="124"/>
      <c r="F79" s="219"/>
      <c r="G79" s="224">
        <f t="shared" si="1"/>
        <v>0</v>
      </c>
    </row>
    <row r="80" spans="1:7" ht="16.5" customHeight="1">
      <c r="A80" s="58">
        <v>125</v>
      </c>
      <c r="B80" s="234" t="s">
        <v>153</v>
      </c>
      <c r="C80" s="227"/>
      <c r="D80" s="124"/>
      <c r="E80" s="124"/>
      <c r="F80" s="219">
        <v>21</v>
      </c>
      <c r="G80" s="224">
        <f t="shared" si="1"/>
        <v>21</v>
      </c>
    </row>
    <row r="81" spans="1:7" ht="16.5" customHeight="1">
      <c r="A81" s="58">
        <v>128</v>
      </c>
      <c r="B81" s="235" t="s">
        <v>131</v>
      </c>
      <c r="C81" s="227"/>
      <c r="D81" s="124"/>
      <c r="E81" s="124"/>
      <c r="F81" s="219">
        <v>14</v>
      </c>
      <c r="G81" s="224">
        <f>SUM(C81:F81)</f>
        <v>14</v>
      </c>
    </row>
    <row r="82" spans="1:7" ht="16.5" customHeight="1">
      <c r="A82" s="58">
        <v>129</v>
      </c>
      <c r="B82" s="234" t="s">
        <v>142</v>
      </c>
      <c r="C82" s="227"/>
      <c r="D82" s="124">
        <v>51</v>
      </c>
      <c r="E82" s="124"/>
      <c r="F82" s="219">
        <v>90</v>
      </c>
      <c r="G82" s="224">
        <f t="shared" si="1"/>
        <v>141</v>
      </c>
    </row>
    <row r="83" spans="1:7" ht="16.5" customHeight="1">
      <c r="A83" s="58">
        <v>132</v>
      </c>
      <c r="B83" s="234" t="s">
        <v>43</v>
      </c>
      <c r="C83" s="228">
        <v>306</v>
      </c>
      <c r="D83" s="124">
        <v>168</v>
      </c>
      <c r="E83" s="124">
        <v>32</v>
      </c>
      <c r="F83" s="219">
        <v>93</v>
      </c>
      <c r="G83" s="224">
        <f t="shared" si="1"/>
        <v>599</v>
      </c>
    </row>
    <row r="84" spans="1:7" ht="16.5" customHeight="1">
      <c r="A84" s="58">
        <v>133</v>
      </c>
      <c r="B84" s="234" t="s">
        <v>76</v>
      </c>
      <c r="C84" s="227">
        <v>14</v>
      </c>
      <c r="D84" s="124">
        <v>36</v>
      </c>
      <c r="E84" s="124">
        <v>8</v>
      </c>
      <c r="F84" s="219">
        <v>64</v>
      </c>
      <c r="G84" s="224">
        <f t="shared" si="1"/>
        <v>122</v>
      </c>
    </row>
    <row r="85" spans="1:7" ht="16.5" customHeight="1">
      <c r="A85" s="58">
        <v>134</v>
      </c>
      <c r="B85" s="234" t="s">
        <v>44</v>
      </c>
      <c r="C85" s="227"/>
      <c r="D85" s="124"/>
      <c r="E85" s="124"/>
      <c r="F85" s="219"/>
      <c r="G85" s="224">
        <f t="shared" si="1"/>
        <v>0</v>
      </c>
    </row>
    <row r="86" spans="1:7" ht="16.5" customHeight="1">
      <c r="A86" s="58">
        <v>135</v>
      </c>
      <c r="B86" s="234" t="s">
        <v>45</v>
      </c>
      <c r="C86" s="227"/>
      <c r="D86" s="124"/>
      <c r="E86" s="85"/>
      <c r="F86" s="219">
        <v>10</v>
      </c>
      <c r="G86" s="224">
        <f t="shared" si="1"/>
        <v>10</v>
      </c>
    </row>
    <row r="87" spans="1:7" ht="16.5" customHeight="1">
      <c r="A87" s="58">
        <v>185</v>
      </c>
      <c r="B87" s="234" t="s">
        <v>166</v>
      </c>
      <c r="C87" s="227"/>
      <c r="D87" s="124">
        <v>6</v>
      </c>
      <c r="E87" s="85"/>
      <c r="F87" s="219">
        <v>3</v>
      </c>
      <c r="G87" s="224">
        <f t="shared" si="1"/>
        <v>9</v>
      </c>
    </row>
    <row r="88" spans="1:7" ht="16.5" customHeight="1" thickBot="1">
      <c r="A88" s="59">
        <v>187</v>
      </c>
      <c r="B88" s="236" t="s">
        <v>169</v>
      </c>
      <c r="C88" s="229"/>
      <c r="D88" s="127"/>
      <c r="E88" s="109"/>
      <c r="F88" s="225">
        <v>6</v>
      </c>
      <c r="G88" s="226">
        <f t="shared" si="1"/>
        <v>6</v>
      </c>
    </row>
    <row r="89" spans="1:7" ht="10.5" customHeight="1">
      <c r="A89" s="25"/>
      <c r="B89" s="25"/>
      <c r="C89" s="61"/>
      <c r="D89" s="129"/>
      <c r="E89" s="31"/>
      <c r="F89" s="146"/>
      <c r="G89" s="21"/>
    </row>
    <row r="90" spans="1:251" s="30" customFormat="1" ht="15" customHeight="1">
      <c r="A90" s="25"/>
      <c r="B90" s="25"/>
      <c r="C90" s="60">
        <f>SUM(C3:C41)+SUM(C48:C88)</f>
        <v>4198</v>
      </c>
      <c r="D90" s="60">
        <f>SUM(D3:D41)+SUM(D48:D88)</f>
        <v>2822</v>
      </c>
      <c r="E90" s="60">
        <f>SUM(E3:E41)+SUM(E48:E88)</f>
        <v>834</v>
      </c>
      <c r="F90" s="60">
        <f>SUM(F3:F41)+SUM(F48:F88)</f>
        <v>2411</v>
      </c>
      <c r="G90" s="60">
        <f>SUM(G3:G41)+SUM(G48:G88)</f>
        <v>10265</v>
      </c>
      <c r="H90" s="60">
        <f>SUM(H3:H41)+SUM(H48:H87)</f>
        <v>0</v>
      </c>
      <c r="I90" s="100"/>
      <c r="J90" s="100"/>
      <c r="K90" s="100"/>
      <c r="L90" s="103"/>
      <c r="M90" s="100"/>
      <c r="N90" s="100"/>
      <c r="O90" s="100"/>
      <c r="P90" s="100"/>
      <c r="Q90" s="100"/>
      <c r="R90" s="100">
        <f>SUM(R3:R86)</f>
        <v>0</v>
      </c>
      <c r="S90" s="100"/>
      <c r="T90" s="100"/>
      <c r="U90" s="100"/>
      <c r="V90" s="100"/>
      <c r="W90" s="100">
        <f>SUM(W3:W86)</f>
        <v>0</v>
      </c>
      <c r="X90" s="100">
        <f>SUM(X3:X86)</f>
        <v>0</v>
      </c>
      <c r="Y90" s="100"/>
      <c r="Z90" s="100"/>
      <c r="AA90" s="100"/>
      <c r="AB90" s="100">
        <f>SUM(AB3:AB86)</f>
        <v>0</v>
      </c>
      <c r="AC90" s="100">
        <f>SUM(AC3:AC86)</f>
        <v>0</v>
      </c>
      <c r="AD90" s="100">
        <f>SUM(AD3:AD86)</f>
        <v>0</v>
      </c>
      <c r="AE90" s="100">
        <f>SUM(AE3:AE86)</f>
        <v>0</v>
      </c>
      <c r="AF90" s="100">
        <f>SUM(AF3:AF86)</f>
        <v>0</v>
      </c>
      <c r="AG90" s="100"/>
      <c r="AH90" s="100"/>
      <c r="AI90" s="100"/>
      <c r="AJ90" s="100">
        <f>SUM(AJ3:AJ86)</f>
        <v>0</v>
      </c>
      <c r="AK90" s="100">
        <f>SUM(AK3:AK86)</f>
        <v>0</v>
      </c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</row>
    <row r="91" spans="1:12" s="30" customFormat="1" ht="15" customHeight="1">
      <c r="A91" s="5"/>
      <c r="B91" s="5"/>
      <c r="C91"/>
      <c r="D91" s="128"/>
      <c r="E91" s="4"/>
      <c r="F91" s="128"/>
      <c r="G91"/>
      <c r="L91" s="101"/>
    </row>
    <row r="92" spans="1:7" ht="12.75">
      <c r="A92" s="271" t="s">
        <v>104</v>
      </c>
      <c r="B92" s="271"/>
      <c r="C92" s="271"/>
      <c r="D92" s="271"/>
      <c r="E92" s="271"/>
      <c r="F92" s="271"/>
      <c r="G92" s="271"/>
    </row>
  </sheetData>
  <sheetProtection/>
  <mergeCells count="4">
    <mergeCell ref="A1:G1"/>
    <mergeCell ref="A46:G46"/>
    <mergeCell ref="A43:G43"/>
    <mergeCell ref="A92:G92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</cp:lastModifiedBy>
  <cp:lastPrinted>2015-11-07T10:48:23Z</cp:lastPrinted>
  <dcterms:created xsi:type="dcterms:W3CDTF">1999-10-09T15:33:20Z</dcterms:created>
  <dcterms:modified xsi:type="dcterms:W3CDTF">2015-11-09T11:24:04Z</dcterms:modified>
  <cp:category/>
  <cp:version/>
  <cp:contentType/>
  <cp:contentStatus/>
</cp:coreProperties>
</file>