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15" tabRatio="597" activeTab="0"/>
  </bookViews>
  <sheets>
    <sheet name="Titlist" sheetId="1" r:id="rId1"/>
    <sheet name="repre" sheetId="2" r:id="rId2"/>
    <sheet name="MČR" sheetId="3" r:id="rId3"/>
    <sheet name="ČP" sheetId="4" r:id="rId4"/>
    <sheet name="oblast.ž.1" sheetId="5" r:id="rId5"/>
    <sheet name="oblast.ž.2" sheetId="6" r:id="rId6"/>
    <sheet name="celk.přehled" sheetId="7" r:id="rId7"/>
  </sheets>
  <definedNames>
    <definedName name="a">'repre'!$B$1</definedName>
    <definedName name="DATABASE" localSheetId="3">'ČP'!$C$3:$W$31</definedName>
    <definedName name="DATABASE">'MČR'!$C$3:$AB$60</definedName>
    <definedName name="_xlnm.Print_Area" localSheetId="6">'celk.přehled'!$A$1:$G$91</definedName>
    <definedName name="_xlnm.Print_Area" localSheetId="1">'repre'!$A$1:$AI$28</definedName>
    <definedName name="_xlnm.Print_Area" localSheetId="0">'Titlist'!$A$1:$AW$31</definedName>
  </definedNames>
  <calcPr fullCalcOnLoad="1"/>
</workbook>
</file>

<file path=xl/sharedStrings.xml><?xml version="1.0" encoding="utf-8"?>
<sst xmlns="http://schemas.openxmlformats.org/spreadsheetml/2006/main" count="381" uniqueCount="169">
  <si>
    <t>K1M</t>
  </si>
  <si>
    <t>C2</t>
  </si>
  <si>
    <t>K1Z</t>
  </si>
  <si>
    <t>NKZ</t>
  </si>
  <si>
    <t>OBLS</t>
  </si>
  <si>
    <t>OBLW</t>
  </si>
  <si>
    <t>OBL</t>
  </si>
  <si>
    <t>CELKEM</t>
  </si>
  <si>
    <t>KC</t>
  </si>
  <si>
    <t>KCDEF</t>
  </si>
  <si>
    <t>Boh.Pha</t>
  </si>
  <si>
    <t>Tech.Pha</t>
  </si>
  <si>
    <t>S.Žižkov</t>
  </si>
  <si>
    <t>USK Pha</t>
  </si>
  <si>
    <t>Benátky</t>
  </si>
  <si>
    <t>D.Brand.</t>
  </si>
  <si>
    <t>Kralupy</t>
  </si>
  <si>
    <t>Rakovník</t>
  </si>
  <si>
    <t>SK VS ČB</t>
  </si>
  <si>
    <t>Č.Kruml.</t>
  </si>
  <si>
    <t>Ot.Strak</t>
  </si>
  <si>
    <t>Blovice</t>
  </si>
  <si>
    <t>Klatovy</t>
  </si>
  <si>
    <t>Loko Plz</t>
  </si>
  <si>
    <t>Sušice</t>
  </si>
  <si>
    <t>Č.Lípa</t>
  </si>
  <si>
    <t>Děčín</t>
  </si>
  <si>
    <t>KVS HK</t>
  </si>
  <si>
    <t>Jablonec</t>
  </si>
  <si>
    <t>Kadaň</t>
  </si>
  <si>
    <t>Klášter.</t>
  </si>
  <si>
    <t>Roudnice</t>
  </si>
  <si>
    <t>L.Žatec</t>
  </si>
  <si>
    <t>Semily</t>
  </si>
  <si>
    <t>Trutnov</t>
  </si>
  <si>
    <t>Vys.Mýto</t>
  </si>
  <si>
    <t>Horš.Týn</t>
  </si>
  <si>
    <t>Kotva P.</t>
  </si>
  <si>
    <t>Tesla Bo</t>
  </si>
  <si>
    <t>Kroměříž</t>
  </si>
  <si>
    <t>Litovel</t>
  </si>
  <si>
    <t>Olomouc</t>
  </si>
  <si>
    <t>KK Opava</t>
  </si>
  <si>
    <t>Val.Mez.</t>
  </si>
  <si>
    <t>KKVeselí</t>
  </si>
  <si>
    <t>Zábřeh</t>
  </si>
  <si>
    <t>slalom</t>
  </si>
  <si>
    <t>sjezd</t>
  </si>
  <si>
    <t>ČP</t>
  </si>
  <si>
    <t>celkem</t>
  </si>
  <si>
    <t>kombinace</t>
  </si>
  <si>
    <t>dorost</t>
  </si>
  <si>
    <t>žáci</t>
  </si>
  <si>
    <t>pořadí</t>
  </si>
  <si>
    <t>oddíl</t>
  </si>
  <si>
    <t>Sláv.KV</t>
  </si>
  <si>
    <t>Přerov</t>
  </si>
  <si>
    <t>Bechyně</t>
  </si>
  <si>
    <t>Soběslav</t>
  </si>
  <si>
    <t>Dv.Král.</t>
  </si>
  <si>
    <t>Štětí</t>
  </si>
  <si>
    <t>Veselí/L</t>
  </si>
  <si>
    <t>ČSAD Plz</t>
  </si>
  <si>
    <t>VS Tábor</t>
  </si>
  <si>
    <t>ODDÍL</t>
  </si>
  <si>
    <t>K1Ž</t>
  </si>
  <si>
    <t>Všem oddílům ČSK DV</t>
  </si>
  <si>
    <t>Celkově získané body v jednotlivých oblastech :</t>
  </si>
  <si>
    <t>Oblastní žebříčky Čech a Moravy ve slalomu a sjezdu</t>
  </si>
  <si>
    <t xml:space="preserve">Celkem bodů </t>
  </si>
  <si>
    <t>celk</t>
  </si>
  <si>
    <t>KK Brno</t>
  </si>
  <si>
    <t>číslo</t>
  </si>
  <si>
    <t>Vlašim</t>
  </si>
  <si>
    <t>Sláv.HK</t>
  </si>
  <si>
    <t>sprint</t>
  </si>
  <si>
    <t>SKVeselí</t>
  </si>
  <si>
    <t>Tabulky a souhrn</t>
  </si>
  <si>
    <t>Třebech.</t>
  </si>
  <si>
    <t>Žel.Brod</t>
  </si>
  <si>
    <t>So Písek</t>
  </si>
  <si>
    <t>Ostrava</t>
  </si>
  <si>
    <t>Týniště</t>
  </si>
  <si>
    <t>Turnov</t>
  </si>
  <si>
    <t>Roztoky</t>
  </si>
  <si>
    <t>Dukla B.</t>
  </si>
  <si>
    <t>Rožátov</t>
  </si>
  <si>
    <t>L.Tábor</t>
  </si>
  <si>
    <t>KVS Písek</t>
  </si>
  <si>
    <t>RK Troja</t>
  </si>
  <si>
    <t>Lipník</t>
  </si>
  <si>
    <t>Zbraslav</t>
  </si>
  <si>
    <t>strana 1</t>
  </si>
  <si>
    <t>strana 2</t>
  </si>
  <si>
    <t>strana 3</t>
  </si>
  <si>
    <t>strana 4</t>
  </si>
  <si>
    <t>strana 5</t>
  </si>
  <si>
    <t>strana 6</t>
  </si>
  <si>
    <t>VSDK</t>
  </si>
  <si>
    <t>Hubertus</t>
  </si>
  <si>
    <t>MČR</t>
  </si>
  <si>
    <t>repre</t>
  </si>
  <si>
    <t>oblast</t>
  </si>
  <si>
    <t>strana 7</t>
  </si>
  <si>
    <t>strana 8</t>
  </si>
  <si>
    <t>C2M</t>
  </si>
  <si>
    <t>C1M</t>
  </si>
  <si>
    <t>C1Z</t>
  </si>
  <si>
    <t>VikingMB</t>
  </si>
  <si>
    <t>č.odd.</t>
  </si>
  <si>
    <t>Pardub.</t>
  </si>
  <si>
    <t>číso</t>
  </si>
  <si>
    <t>Český pohár</t>
  </si>
  <si>
    <t>por</t>
  </si>
  <si>
    <t>č.</t>
  </si>
  <si>
    <t>Σ</t>
  </si>
  <si>
    <t>RK Týn</t>
  </si>
  <si>
    <t>Chomutov</t>
  </si>
  <si>
    <t>KVS Pha 4</t>
  </si>
  <si>
    <t>Vršovice</t>
  </si>
  <si>
    <t>Jihlava</t>
  </si>
  <si>
    <t>Mistrovství ČR</t>
  </si>
  <si>
    <t>Reprezentace</t>
  </si>
  <si>
    <t>Pardub</t>
  </si>
  <si>
    <t>KK Brand</t>
  </si>
  <si>
    <t>SK Veselí</t>
  </si>
  <si>
    <t>Slalom celkem</t>
  </si>
  <si>
    <t>Sjezd celkem</t>
  </si>
  <si>
    <t>HappyLife</t>
  </si>
  <si>
    <t>KK Brandýs</t>
  </si>
  <si>
    <t>Č.Skalice</t>
  </si>
  <si>
    <t>VS Desná</t>
  </si>
  <si>
    <t>C1Ž</t>
  </si>
  <si>
    <t xml:space="preserve"> </t>
  </si>
  <si>
    <t>součet</t>
  </si>
  <si>
    <t>součet:</t>
  </si>
  <si>
    <t>převod ze str.1:</t>
  </si>
  <si>
    <t>celkem:</t>
  </si>
  <si>
    <t>MS + ME slalom junioři</t>
  </si>
  <si>
    <t>MS + ME slalom U23</t>
  </si>
  <si>
    <t>MSJ sjezd (klas.) junioři</t>
  </si>
  <si>
    <t>MSJ sjezd (sprint) junioři</t>
  </si>
  <si>
    <t>U 23</t>
  </si>
  <si>
    <t xml:space="preserve">                                                                                                                                                         </t>
  </si>
  <si>
    <t>Šumperk</t>
  </si>
  <si>
    <t>závodníci do 23 let - slalom</t>
  </si>
  <si>
    <t>závodníci do 23 let - sjezd</t>
  </si>
  <si>
    <t>Hana Kneblová</t>
  </si>
  <si>
    <t>Kubalova 2, 700 30 Ostrava</t>
  </si>
  <si>
    <r>
      <t xml:space="preserve">E-mail : </t>
    </r>
    <r>
      <rPr>
        <b/>
        <sz val="11"/>
        <color indexed="8"/>
        <rFont val="Arial CE"/>
        <family val="2"/>
      </rPr>
      <t>hana.kneblova@seznam.cz</t>
    </r>
    <r>
      <rPr>
        <sz val="11"/>
        <color indexed="8"/>
        <rFont val="Arial CE"/>
        <family val="2"/>
      </rPr>
      <t xml:space="preserve">,   mobil </t>
    </r>
    <r>
      <rPr>
        <b/>
        <sz val="11"/>
        <color indexed="8"/>
        <rFont val="Arial CE"/>
        <family val="2"/>
      </rPr>
      <t>732 314 436</t>
    </r>
  </si>
  <si>
    <t>Mistrovství České republiky U 23, dorostu a žactva</t>
  </si>
  <si>
    <t>Český pohár ve slalomu a sjezdu - závodníci do 23 let</t>
  </si>
  <si>
    <t xml:space="preserve">   (závodníci do 23 let)</t>
  </si>
  <si>
    <t>Body získané za reprezentaci - 2014</t>
  </si>
  <si>
    <t>ME sjezd + sprint senioři</t>
  </si>
  <si>
    <t xml:space="preserve"> Poznámka: Je započítáno MS seniorů ve sprintu 2013 (omylem nebylo započteno do tabulky roku 2013)</t>
  </si>
  <si>
    <t>Zisk bodů za umístění v Mistrovství ČR 2014</t>
  </si>
  <si>
    <t>Rájec</t>
  </si>
  <si>
    <t>Český pohár 2014</t>
  </si>
  <si>
    <t>SKŽižkov</t>
  </si>
  <si>
    <t>Kotva B.</t>
  </si>
  <si>
    <t>VSKRájec</t>
  </si>
  <si>
    <t>Body za sportovní výsledky v roce 2014 - celkový přehled</t>
  </si>
  <si>
    <t>Zisk bodů za umístění v oblastních žebříčcích 2014</t>
  </si>
  <si>
    <t>bodů za sportovní výsledky dosažené v roce 2014</t>
  </si>
  <si>
    <t xml:space="preserve">     Veškeré údaje na následujících stránkách jsou vám předkládány ke kontrole a k event. reklamacím. Podklady byly sestaveny na základě Přílohy č.2 Směrnic pro závodění v roce 2014. Dotace vypočtené na podkladu těchto tabulek budou vypláceny v roce 2015 pouze oddílům, které odeberou svazové známky na běžný rok do 30.4.2015. </t>
  </si>
  <si>
    <t>sestavila Hana Kneblová, předsedkyně ZK</t>
  </si>
  <si>
    <t>dne 28.11.2014</t>
  </si>
  <si>
    <t>Reklamace k uvedeným údajům zasílejte do 30.12.2014 na adresu: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</si>
</sst>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.000"/>
    <numFmt numFmtId="167" formatCode="000\ 00"/>
    <numFmt numFmtId="168" formatCode="#,##0\ _K_č"/>
    <numFmt numFmtId="169" formatCode="0.0%"/>
    <numFmt numFmtId="170" formatCode="0.0000"/>
    <numFmt numFmtId="171" formatCode="0_ ;\-0\ "/>
    <numFmt numFmtId="172" formatCode="#,##0_ ;\-#,##0\ "/>
  </numFmts>
  <fonts count="62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8"/>
      <color indexed="8"/>
      <name val="Arial CE"/>
      <family val="2"/>
    </font>
    <font>
      <sz val="11"/>
      <color indexed="8"/>
      <name val="Arial CE"/>
      <family val="2"/>
    </font>
    <font>
      <sz val="9"/>
      <color indexed="8"/>
      <name val="Arial CE"/>
      <family val="2"/>
    </font>
    <font>
      <b/>
      <sz val="12"/>
      <name val="Arial CE"/>
      <family val="2"/>
    </font>
    <font>
      <b/>
      <sz val="9"/>
      <color indexed="8"/>
      <name val="Arial CE"/>
      <family val="2"/>
    </font>
    <font>
      <sz val="8.5"/>
      <color indexed="8"/>
      <name val="Arial CE"/>
      <family val="2"/>
    </font>
    <font>
      <b/>
      <sz val="14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color indexed="8"/>
      <name val="Arial CE"/>
      <family val="2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8" fillId="0" borderId="0" xfId="34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left" indent="1"/>
    </xf>
    <xf numFmtId="1" fontId="6" fillId="0" borderId="0" xfId="0" applyNumberFormat="1" applyFont="1" applyAlignment="1">
      <alignment horizontal="left" indent="1"/>
    </xf>
    <xf numFmtId="1" fontId="9" fillId="0" borderId="0" xfId="0" applyNumberFormat="1" applyFont="1" applyAlignment="1">
      <alignment horizontal="left" indent="1"/>
    </xf>
    <xf numFmtId="164" fontId="8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left" indent="1"/>
    </xf>
    <xf numFmtId="1" fontId="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left" indent="1"/>
    </xf>
    <xf numFmtId="0" fontId="7" fillId="0" borderId="0" xfId="0" applyFont="1" applyFill="1" applyAlignment="1">
      <alignment/>
    </xf>
    <xf numFmtId="164" fontId="8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 indent="1"/>
    </xf>
    <xf numFmtId="0" fontId="0" fillId="0" borderId="0" xfId="0" applyAlignment="1">
      <alignment horizontal="left" vertical="center" wrapText="1" indent="2"/>
    </xf>
    <xf numFmtId="1" fontId="1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left" vertical="center" indent="1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7" fillId="0" borderId="14" xfId="0" applyNumberFormat="1" applyFont="1" applyBorder="1" applyAlignment="1">
      <alignment horizontal="left" indent="1"/>
    </xf>
    <xf numFmtId="164" fontId="15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164" fontId="7" fillId="0" borderId="16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64" fontId="22" fillId="0" borderId="0" xfId="0" applyNumberFormat="1" applyFont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Fill="1" applyBorder="1" applyAlignment="1">
      <alignment/>
    </xf>
    <xf numFmtId="164" fontId="1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1" fontId="20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/>
    </xf>
    <xf numFmtId="1" fontId="0" fillId="0" borderId="23" xfId="0" applyNumberFormat="1" applyBorder="1" applyAlignment="1">
      <alignment/>
    </xf>
    <xf numFmtId="0" fontId="1" fillId="0" borderId="24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" fillId="0" borderId="2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25" xfId="0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6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27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28" xfId="0" applyNumberFormat="1" applyBorder="1" applyAlignment="1">
      <alignment/>
    </xf>
    <xf numFmtId="2" fontId="1" fillId="0" borderId="29" xfId="0" applyNumberFormat="1" applyFont="1" applyBorder="1" applyAlignment="1">
      <alignment horizontal="center"/>
    </xf>
    <xf numFmtId="16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32" xfId="0" applyBorder="1" applyAlignment="1">
      <alignment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/>
    </xf>
    <xf numFmtId="164" fontId="7" fillId="0" borderId="2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8" fillId="0" borderId="37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1" fontId="7" fillId="0" borderId="38" xfId="0" applyNumberFormat="1" applyFont="1" applyBorder="1" applyAlignment="1">
      <alignment horizontal="center" vertical="center" textRotation="90"/>
    </xf>
    <xf numFmtId="164" fontId="7" fillId="0" borderId="39" xfId="0" applyNumberFormat="1" applyFont="1" applyBorder="1" applyAlignment="1">
      <alignment horizontal="center" vertical="center" textRotation="90"/>
    </xf>
    <xf numFmtId="164" fontId="7" fillId="0" borderId="38" xfId="0" applyNumberFormat="1" applyFont="1" applyBorder="1" applyAlignment="1">
      <alignment horizontal="center" vertical="center" textRotation="90"/>
    </xf>
    <xf numFmtId="164" fontId="7" fillId="0" borderId="40" xfId="0" applyNumberFormat="1" applyFont="1" applyBorder="1" applyAlignment="1">
      <alignment horizontal="center" vertical="center" textRotation="90"/>
    </xf>
    <xf numFmtId="164" fontId="7" fillId="0" borderId="41" xfId="0" applyNumberFormat="1" applyFont="1" applyBorder="1" applyAlignment="1">
      <alignment horizontal="center" vertical="center" textRotation="90"/>
    </xf>
    <xf numFmtId="0" fontId="7" fillId="0" borderId="42" xfId="0" applyFont="1" applyBorder="1" applyAlignment="1">
      <alignment/>
    </xf>
    <xf numFmtId="164" fontId="8" fillId="0" borderId="43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1" fillId="0" borderId="12" xfId="0" applyNumberFormat="1" applyFont="1" applyBorder="1" applyAlignment="1">
      <alignment horizontal="center"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1" fontId="1" fillId="0" borderId="47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1" fontId="0" fillId="0" borderId="48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1" fontId="1" fillId="0" borderId="49" xfId="0" applyNumberFormat="1" applyFon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64" fontId="0" fillId="0" borderId="52" xfId="0" applyNumberFormat="1" applyFill="1" applyBorder="1" applyAlignment="1">
      <alignment/>
    </xf>
    <xf numFmtId="164" fontId="0" fillId="0" borderId="53" xfId="0" applyNumberFormat="1" applyFill="1" applyBorder="1" applyAlignment="1">
      <alignment/>
    </xf>
    <xf numFmtId="164" fontId="0" fillId="0" borderId="54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 indent="2"/>
    </xf>
    <xf numFmtId="0" fontId="0" fillId="0" borderId="37" xfId="0" applyBorder="1" applyAlignment="1">
      <alignment horizontal="center"/>
    </xf>
    <xf numFmtId="1" fontId="0" fillId="0" borderId="0" xfId="0" applyNumberFormat="1" applyFont="1" applyBorder="1" applyAlignment="1">
      <alignment/>
    </xf>
    <xf numFmtId="164" fontId="1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1" fontId="0" fillId="0" borderId="24" xfId="0" applyNumberForma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/>
    </xf>
    <xf numFmtId="164" fontId="0" fillId="0" borderId="53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" fontId="0" fillId="0" borderId="24" xfId="0" applyNumberForma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2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7" fillId="0" borderId="44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164" fontId="7" fillId="0" borderId="46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47" xfId="0" applyNumberFormat="1" applyFont="1" applyBorder="1" applyAlignment="1">
      <alignment/>
    </xf>
    <xf numFmtId="0" fontId="1" fillId="0" borderId="25" xfId="0" applyFont="1" applyBorder="1" applyAlignment="1">
      <alignment/>
    </xf>
    <xf numFmtId="1" fontId="0" fillId="0" borderId="50" xfId="0" applyNumberFormat="1" applyBorder="1" applyAlignment="1">
      <alignment horizontal="center"/>
    </xf>
    <xf numFmtId="1" fontId="0" fillId="0" borderId="26" xfId="0" applyNumberForma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6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left" vertical="center" wrapText="1" inden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5" fillId="0" borderId="24" xfId="0" applyNumberFormat="1" applyFont="1" applyBorder="1" applyAlignment="1">
      <alignment horizontal="center" vertical="top"/>
    </xf>
    <xf numFmtId="164" fontId="1" fillId="0" borderId="24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8" fillId="0" borderId="55" xfId="0" applyNumberFormat="1" applyFont="1" applyBorder="1" applyAlignment="1">
      <alignment horizontal="center"/>
    </xf>
    <xf numFmtId="164" fontId="8" fillId="0" borderId="56" xfId="0" applyNumberFormat="1" applyFont="1" applyBorder="1" applyAlignment="1">
      <alignment horizontal="center"/>
    </xf>
    <xf numFmtId="164" fontId="17" fillId="0" borderId="53" xfId="0" applyNumberFormat="1" applyFont="1" applyBorder="1" applyAlignment="1">
      <alignment horizontal="center" vertical="center" textRotation="90"/>
    </xf>
    <xf numFmtId="0" fontId="0" fillId="0" borderId="5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" fontId="4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vertical="center" textRotation="90"/>
    </xf>
    <xf numFmtId="1" fontId="0" fillId="0" borderId="25" xfId="0" applyNumberFormat="1" applyFont="1" applyBorder="1" applyAlignment="1">
      <alignment vertical="center" textRotation="90"/>
    </xf>
    <xf numFmtId="1" fontId="23" fillId="0" borderId="19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3" fillId="0" borderId="22" xfId="0" applyNumberFormat="1" applyFont="1" applyBorder="1" applyAlignment="1">
      <alignment horizontal="center"/>
    </xf>
    <xf numFmtId="1" fontId="0" fillId="0" borderId="58" xfId="0" applyNumberFormat="1" applyFont="1" applyBorder="1" applyAlignment="1">
      <alignment horizontal="center" vertical="center" textRotation="90"/>
    </xf>
    <xf numFmtId="1" fontId="0" fillId="0" borderId="59" xfId="0" applyNumberFormat="1" applyFont="1" applyBorder="1" applyAlignment="1">
      <alignment horizontal="center" vertical="center" textRotation="90"/>
    </xf>
    <xf numFmtId="1" fontId="0" fillId="0" borderId="19" xfId="0" applyNumberFormat="1" applyFont="1" applyBorder="1" applyAlignment="1">
      <alignment horizontal="center" vertical="center" textRotation="90"/>
    </xf>
    <xf numFmtId="1" fontId="0" fillId="0" borderId="25" xfId="0" applyNumberFormat="1" applyFont="1" applyBorder="1" applyAlignment="1">
      <alignment horizontal="center" vertical="center" textRotation="90"/>
    </xf>
    <xf numFmtId="1" fontId="4" fillId="0" borderId="1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4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38"/>
  <sheetViews>
    <sheetView tabSelected="1" zoomScalePageLayoutView="0" workbookViewId="0" topLeftCell="A1">
      <selection activeCell="AT29" sqref="AT29"/>
    </sheetView>
  </sheetViews>
  <sheetFormatPr defaultColWidth="8.875" defaultRowHeight="12.75"/>
  <cols>
    <col min="1" max="1" width="5.625" style="7" customWidth="1"/>
    <col min="2" max="2" width="7.875" style="7" customWidth="1"/>
    <col min="3" max="3" width="10.75390625" style="7" customWidth="1"/>
    <col min="4" max="6" width="8.875" style="57" hidden="1" customWidth="1"/>
    <col min="7" max="24" width="8.875" style="7" hidden="1" customWidth="1"/>
    <col min="25" max="25" width="12.875" style="7" customWidth="1"/>
    <col min="26" max="26" width="2.25390625" style="7" customWidth="1"/>
    <col min="27" max="27" width="4.25390625" style="7" customWidth="1"/>
    <col min="28" max="28" width="9.75390625" style="7" customWidth="1"/>
    <col min="29" max="29" width="0.875" style="7" hidden="1" customWidth="1"/>
    <col min="30" max="42" width="8.875" style="7" hidden="1" customWidth="1"/>
    <col min="43" max="43" width="0.12890625" style="7" hidden="1" customWidth="1"/>
    <col min="44" max="44" width="9.875" style="7" customWidth="1"/>
    <col min="45" max="45" width="1.12109375" style="7" customWidth="1"/>
    <col min="46" max="46" width="4.625" style="7" customWidth="1"/>
    <col min="47" max="47" width="9.25390625" style="7" customWidth="1"/>
    <col min="48" max="48" width="9.75390625" style="7" customWidth="1"/>
    <col min="49" max="49" width="2.75390625" style="7" customWidth="1"/>
    <col min="50" max="50" width="8.875" style="7" customWidth="1"/>
    <col min="51" max="51" width="11.75390625" style="7" hidden="1" customWidth="1"/>
    <col min="52" max="16384" width="8.875" style="7" customWidth="1"/>
  </cols>
  <sheetData>
    <row r="1" spans="2:48" ht="27.75" customHeight="1">
      <c r="B1" s="205" t="s">
        <v>66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</row>
    <row r="2" spans="2:48" ht="20.25">
      <c r="B2" s="206" t="s">
        <v>77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</row>
    <row r="3" spans="2:48" ht="15.75">
      <c r="B3" s="207" t="s">
        <v>164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</row>
    <row r="4" spans="2:48" ht="15.75" customHeight="1"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</row>
    <row r="5" spans="2:49" ht="12.75">
      <c r="B5" s="209" t="s">
        <v>165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47"/>
    </row>
    <row r="6" spans="2:49" ht="46.5" customHeight="1"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47"/>
    </row>
    <row r="7" spans="2:48" ht="12.75">
      <c r="B7" s="14"/>
      <c r="C7" s="8"/>
      <c r="D7" s="10"/>
      <c r="E7" s="10"/>
      <c r="F7" s="66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10"/>
      <c r="Y7" s="10"/>
      <c r="Z7" s="10"/>
      <c r="AA7" s="10"/>
      <c r="AB7" s="10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8"/>
      <c r="AQ7" s="8"/>
      <c r="AR7" s="11"/>
      <c r="AS7" s="12"/>
      <c r="AT7" s="12"/>
      <c r="AU7" s="12"/>
      <c r="AV7" s="13"/>
    </row>
    <row r="8" spans="2:48" ht="12.75">
      <c r="B8" s="14"/>
      <c r="C8" s="201" t="s">
        <v>167</v>
      </c>
      <c r="D8" s="10"/>
      <c r="E8" s="10"/>
      <c r="F8" s="66"/>
      <c r="G8" s="9"/>
      <c r="H8" s="9"/>
      <c r="I8" s="9"/>
      <c r="J8" s="9"/>
      <c r="K8" s="9"/>
      <c r="L8" s="9"/>
      <c r="M8" s="9"/>
      <c r="N8" s="9"/>
      <c r="O8" s="9"/>
      <c r="P8" s="8"/>
      <c r="Q8" s="8"/>
      <c r="R8" s="8"/>
      <c r="S8" s="8"/>
      <c r="T8" s="8"/>
      <c r="U8" s="8"/>
      <c r="V8" s="8"/>
      <c r="W8" s="8"/>
      <c r="X8" s="10"/>
      <c r="Y8" s="10"/>
      <c r="Z8" s="10"/>
      <c r="AA8" s="10"/>
      <c r="AB8" s="10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8"/>
      <c r="AQ8" s="8"/>
      <c r="AR8" s="8" t="s">
        <v>166</v>
      </c>
      <c r="AS8" s="12"/>
      <c r="AT8" s="12"/>
      <c r="AU8" s="12"/>
      <c r="AV8" s="13"/>
    </row>
    <row r="9" spans="2:48" ht="12.75">
      <c r="B9" s="14"/>
      <c r="C9" s="8"/>
      <c r="D9" s="10"/>
      <c r="E9" s="10"/>
      <c r="F9" s="66"/>
      <c r="G9" s="9"/>
      <c r="H9" s="9"/>
      <c r="I9" s="9"/>
      <c r="J9" s="9"/>
      <c r="K9" s="9"/>
      <c r="L9" s="9"/>
      <c r="M9" s="9"/>
      <c r="N9" s="9"/>
      <c r="O9" s="9"/>
      <c r="P9" s="8"/>
      <c r="Q9" s="8"/>
      <c r="R9" s="8"/>
      <c r="S9" s="8"/>
      <c r="T9" s="8"/>
      <c r="U9" s="8"/>
      <c r="V9" s="8"/>
      <c r="W9" s="8"/>
      <c r="X9" s="10"/>
      <c r="Y9" s="10"/>
      <c r="Z9" s="10"/>
      <c r="AA9" s="10"/>
      <c r="AB9" s="10"/>
      <c r="AC9" s="8"/>
      <c r="AD9" s="8"/>
      <c r="AE9" s="8"/>
      <c r="AF9" s="8"/>
      <c r="AG9" s="8"/>
      <c r="AH9" s="8"/>
      <c r="AI9" s="8"/>
      <c r="AJ9" s="8"/>
      <c r="AK9" s="8"/>
      <c r="AL9" s="9"/>
      <c r="AM9" s="9"/>
      <c r="AN9" s="9"/>
      <c r="AO9" s="9"/>
      <c r="AP9" s="8"/>
      <c r="AQ9" s="8"/>
      <c r="AR9" s="8"/>
      <c r="AS9" s="12"/>
      <c r="AT9" s="12"/>
      <c r="AU9" s="12"/>
      <c r="AV9" s="13"/>
    </row>
    <row r="10" spans="2:43" ht="12.75">
      <c r="B10" s="8"/>
      <c r="C10" s="8"/>
      <c r="D10" s="10"/>
      <c r="E10" s="10"/>
      <c r="F10" s="66"/>
      <c r="G10" s="9"/>
      <c r="H10" s="9"/>
      <c r="I10" s="9"/>
      <c r="J10" s="9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8"/>
      <c r="AQ10" s="8"/>
    </row>
    <row r="11" spans="2:43" ht="20.25">
      <c r="B11" s="17" t="s">
        <v>67</v>
      </c>
      <c r="D11" s="10"/>
      <c r="E11" s="10"/>
      <c r="F11" s="66"/>
      <c r="G11" s="9"/>
      <c r="H11" s="9"/>
      <c r="I11" s="9"/>
      <c r="J11" s="9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9"/>
      <c r="AN11" s="9"/>
      <c r="AO11" s="9"/>
      <c r="AP11" s="8"/>
      <c r="AQ11" s="8"/>
    </row>
    <row r="12" spans="2:50" ht="15">
      <c r="B12" s="18"/>
      <c r="D12" s="10"/>
      <c r="E12" s="10"/>
      <c r="F12" s="66"/>
      <c r="G12" s="9"/>
      <c r="H12" s="9"/>
      <c r="I12" s="9"/>
      <c r="J12" s="9"/>
      <c r="K12" s="9"/>
      <c r="L12" s="9"/>
      <c r="M12" s="9"/>
      <c r="N12" s="9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9"/>
      <c r="AN12" s="9"/>
      <c r="AO12" s="9"/>
      <c r="AP12" s="8"/>
      <c r="AQ12" s="8"/>
      <c r="AU12" s="203"/>
      <c r="AV12" s="203"/>
      <c r="AW12" s="19"/>
      <c r="AX12" s="54"/>
    </row>
    <row r="13" spans="2:53" ht="15">
      <c r="B13" s="18" t="s">
        <v>122</v>
      </c>
      <c r="D13" s="10"/>
      <c r="E13" s="10"/>
      <c r="F13" s="66"/>
      <c r="G13" s="9"/>
      <c r="H13" s="9"/>
      <c r="I13" s="9"/>
      <c r="J13" s="9"/>
      <c r="K13" s="9"/>
      <c r="L13" s="9"/>
      <c r="M13" s="9"/>
      <c r="N13" s="9"/>
      <c r="O13" s="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9"/>
      <c r="AM13" s="9"/>
      <c r="AN13" s="9"/>
      <c r="AO13" s="9"/>
      <c r="AP13" s="8"/>
      <c r="AQ13" s="8"/>
      <c r="AU13" s="154">
        <f>repre!AI22</f>
        <v>2832</v>
      </c>
      <c r="AV13" s="82"/>
      <c r="AW13" s="19"/>
      <c r="AX13" s="54"/>
      <c r="BA13" s="103"/>
    </row>
    <row r="14" spans="2:50" ht="15">
      <c r="B14" s="18" t="s">
        <v>150</v>
      </c>
      <c r="D14" s="10"/>
      <c r="E14" s="10"/>
      <c r="F14" s="66"/>
      <c r="G14" s="9"/>
      <c r="H14" s="9"/>
      <c r="I14" s="9"/>
      <c r="J14" s="9"/>
      <c r="K14" s="9"/>
      <c r="L14" s="9"/>
      <c r="M14" s="9"/>
      <c r="N14" s="9"/>
      <c r="O14" s="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  <c r="AM14" s="9"/>
      <c r="AN14" s="9"/>
      <c r="AO14" s="9"/>
      <c r="AP14" s="8"/>
      <c r="AQ14" s="8"/>
      <c r="AU14" s="154">
        <f>MČR!R36</f>
        <v>2361</v>
      </c>
      <c r="AV14" s="82"/>
      <c r="AW14" s="19"/>
      <c r="AX14" s="54"/>
    </row>
    <row r="15" spans="2:50" ht="15">
      <c r="B15" s="18" t="s">
        <v>151</v>
      </c>
      <c r="D15" s="10"/>
      <c r="E15" s="10"/>
      <c r="F15" s="66"/>
      <c r="G15" s="9"/>
      <c r="H15" s="9"/>
      <c r="I15" s="9"/>
      <c r="J15" s="9"/>
      <c r="K15" s="9"/>
      <c r="L15" s="9"/>
      <c r="M15" s="9"/>
      <c r="N15" s="9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M15" s="9"/>
      <c r="AN15" s="9"/>
      <c r="AO15" s="9"/>
      <c r="AP15" s="8"/>
      <c r="AQ15" s="8"/>
      <c r="AU15" s="154">
        <f>ČP!P29</f>
        <v>740</v>
      </c>
      <c r="AV15" s="82"/>
      <c r="AW15" s="19"/>
      <c r="AX15" s="54"/>
    </row>
    <row r="16" spans="2:49" ht="15">
      <c r="B16" s="18" t="s">
        <v>68</v>
      </c>
      <c r="D16" s="10"/>
      <c r="E16" s="10"/>
      <c r="F16" s="66"/>
      <c r="G16" s="9"/>
      <c r="H16" s="9"/>
      <c r="I16" s="9"/>
      <c r="J16" s="9"/>
      <c r="K16" s="9"/>
      <c r="L16" s="9"/>
      <c r="M16" s="9"/>
      <c r="N16" s="9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  <c r="AM16" s="9"/>
      <c r="AN16" s="9"/>
      <c r="AO16" s="9"/>
      <c r="AP16" s="8"/>
      <c r="AQ16" s="8"/>
      <c r="AU16" s="58">
        <v>2178</v>
      </c>
      <c r="AV16" s="83"/>
      <c r="AW16" s="19"/>
    </row>
    <row r="17" spans="2:53" ht="15">
      <c r="B17" s="182" t="s">
        <v>152</v>
      </c>
      <c r="C17" s="183"/>
      <c r="D17" s="183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6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9"/>
      <c r="AM17" s="9"/>
      <c r="AN17" s="9"/>
      <c r="AO17" s="9"/>
      <c r="AP17" s="8"/>
      <c r="AQ17" s="8"/>
      <c r="AV17" s="67"/>
      <c r="AW17" s="19"/>
      <c r="BA17" s="84"/>
    </row>
    <row r="18" spans="2:53" ht="12.75">
      <c r="B18" s="16"/>
      <c r="D18" s="10"/>
      <c r="E18" s="10"/>
      <c r="F18" s="66"/>
      <c r="G18" s="9"/>
      <c r="H18" s="9"/>
      <c r="I18" s="9"/>
      <c r="J18" s="9"/>
      <c r="K18" s="9"/>
      <c r="L18" s="9"/>
      <c r="M18" s="9"/>
      <c r="N18" s="9"/>
      <c r="O18" s="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9"/>
      <c r="AM18" s="9"/>
      <c r="AN18" s="9"/>
      <c r="AO18" s="9"/>
      <c r="AP18" s="8"/>
      <c r="AQ18" s="8"/>
      <c r="AV18" s="67"/>
      <c r="AW18" s="19"/>
      <c r="BA18" s="84"/>
    </row>
    <row r="19" spans="2:49" ht="18">
      <c r="B19" s="20" t="s">
        <v>69</v>
      </c>
      <c r="D19" s="10"/>
      <c r="E19" s="10"/>
      <c r="F19" s="66"/>
      <c r="G19" s="9"/>
      <c r="H19" s="9"/>
      <c r="I19" s="9"/>
      <c r="J19" s="9"/>
      <c r="K19" s="9"/>
      <c r="L19" s="9"/>
      <c r="M19" s="9"/>
      <c r="N19" s="9"/>
      <c r="O19" s="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9"/>
      <c r="AM19" s="9"/>
      <c r="AN19" s="9"/>
      <c r="AO19" s="9"/>
      <c r="AP19" s="8"/>
      <c r="AQ19" s="8"/>
      <c r="AU19" s="155">
        <f>SUM(AU13:AU16)</f>
        <v>8111</v>
      </c>
      <c r="AV19" s="68"/>
      <c r="AW19" s="19"/>
    </row>
    <row r="20" spans="2:48" ht="12.75" customHeight="1">
      <c r="B20" s="20"/>
      <c r="D20" s="10"/>
      <c r="E20" s="10"/>
      <c r="F20" s="66"/>
      <c r="G20" s="9"/>
      <c r="H20" s="9"/>
      <c r="I20" s="9"/>
      <c r="J20" s="9"/>
      <c r="K20" s="9"/>
      <c r="L20" s="9"/>
      <c r="M20" s="9"/>
      <c r="N20" s="9"/>
      <c r="O20" s="9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9"/>
      <c r="AM20" s="9"/>
      <c r="AN20" s="9"/>
      <c r="AO20" s="9"/>
      <c r="AP20" s="8"/>
      <c r="AQ20" s="8"/>
      <c r="AS20" s="158"/>
      <c r="AU20" s="36"/>
      <c r="AV20" s="36"/>
    </row>
    <row r="21" spans="2:49" ht="12.75">
      <c r="B21" s="158" t="s">
        <v>133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29"/>
    </row>
    <row r="22" spans="2:49" ht="12.75">
      <c r="B22" s="202" t="s">
        <v>168</v>
      </c>
      <c r="C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158"/>
      <c r="AT22" s="158"/>
      <c r="AU22" s="158"/>
      <c r="AV22" s="158"/>
      <c r="AW22" s="29"/>
    </row>
    <row r="23" spans="2:49" ht="15">
      <c r="B23" s="175" t="s">
        <v>147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35"/>
      <c r="AT23" s="158"/>
      <c r="AU23" s="158"/>
      <c r="AV23" s="158"/>
      <c r="AW23" s="29"/>
    </row>
    <row r="24" spans="2:49" ht="15">
      <c r="B24" s="175" t="s">
        <v>148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57"/>
      <c r="AT24" s="35"/>
      <c r="AU24" s="35"/>
      <c r="AV24" s="35"/>
      <c r="AW24" s="57"/>
    </row>
    <row r="25" spans="2:49" ht="15">
      <c r="B25" s="176" t="s">
        <v>149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157"/>
      <c r="AT25" s="57"/>
      <c r="AU25" s="57"/>
      <c r="AV25" s="57"/>
      <c r="AW25" s="157"/>
    </row>
    <row r="26" spans="45:49" ht="15">
      <c r="AS26" s="157"/>
      <c r="AT26" s="157"/>
      <c r="AU26" s="157"/>
      <c r="AV26" s="157"/>
      <c r="AW26" s="157"/>
    </row>
    <row r="27" spans="45:49" ht="15">
      <c r="AS27" s="39"/>
      <c r="AT27" s="157"/>
      <c r="AU27" s="157"/>
      <c r="AV27" s="157"/>
      <c r="AW27" s="39"/>
    </row>
    <row r="28" spans="45:49" ht="14.25">
      <c r="AS28" s="39"/>
      <c r="AT28" s="39"/>
      <c r="AU28" s="39"/>
      <c r="AV28" s="39"/>
      <c r="AW28" s="39"/>
    </row>
    <row r="29" spans="2:48" ht="14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57"/>
      <c r="AT29" s="39"/>
      <c r="AU29" s="39"/>
      <c r="AV29" s="39"/>
    </row>
    <row r="30" spans="2:49" s="43" customFormat="1" ht="15">
      <c r="B30" s="57" t="s">
        <v>92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38"/>
      <c r="AT30" s="57"/>
      <c r="AU30" s="57"/>
      <c r="AV30" s="57"/>
      <c r="AW30" s="38"/>
    </row>
    <row r="31" spans="2:48" ht="15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T31" s="38"/>
      <c r="AU31" s="38"/>
      <c r="AV31" s="38"/>
    </row>
    <row r="36" ht="15" customHeight="1"/>
    <row r="37" spans="2:7" ht="15" customHeight="1">
      <c r="B37" s="203"/>
      <c r="C37" s="203"/>
      <c r="D37" s="203"/>
      <c r="E37" s="203"/>
      <c r="F37" s="203"/>
      <c r="G37" s="203"/>
    </row>
    <row r="38" spans="2:7" ht="14.25">
      <c r="B38" s="204"/>
      <c r="C38" s="204"/>
      <c r="D38" s="204"/>
      <c r="E38" s="204"/>
      <c r="F38" s="204"/>
      <c r="G38" s="204"/>
    </row>
  </sheetData>
  <sheetProtection/>
  <mergeCells count="8">
    <mergeCell ref="B37:G37"/>
    <mergeCell ref="B38:G38"/>
    <mergeCell ref="B1:AV1"/>
    <mergeCell ref="AU12:AV12"/>
    <mergeCell ref="B2:AV2"/>
    <mergeCell ref="B3:AV3"/>
    <mergeCell ref="B4:AV4"/>
    <mergeCell ref="B5:AV6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0"/>
  <sheetViews>
    <sheetView zoomScale="80" zoomScaleNormal="80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AO35" sqref="AO35"/>
    </sheetView>
  </sheetViews>
  <sheetFormatPr defaultColWidth="9.00390625" defaultRowHeight="12.75"/>
  <cols>
    <col min="1" max="1" width="4.25390625" style="31" customWidth="1"/>
    <col min="2" max="2" width="5.875" style="31" customWidth="1"/>
    <col min="3" max="3" width="9.625" style="31" customWidth="1"/>
    <col min="4" max="7" width="5.125" style="32" customWidth="1"/>
    <col min="8" max="8" width="6.00390625" style="31" customWidth="1"/>
    <col min="9" max="9" width="5.75390625" style="31" customWidth="1"/>
    <col min="10" max="14" width="5.125" style="31" customWidth="1"/>
    <col min="15" max="15" width="5.75390625" style="31" customWidth="1"/>
    <col min="16" max="16" width="5.125" style="31" customWidth="1"/>
    <col min="17" max="18" width="5.125" style="31" hidden="1" customWidth="1"/>
    <col min="19" max="21" width="5.125" style="31" customWidth="1"/>
    <col min="22" max="22" width="5.375" style="31" customWidth="1"/>
    <col min="23" max="23" width="8.875" style="31" customWidth="1"/>
    <col min="24" max="27" width="5.125" style="31" customWidth="1"/>
    <col min="28" max="28" width="5.75390625" style="31" customWidth="1"/>
    <col min="29" max="33" width="5.125" style="31" customWidth="1"/>
    <col min="34" max="34" width="5.75390625" style="31" customWidth="1"/>
    <col min="35" max="35" width="7.25390625" style="31" customWidth="1"/>
    <col min="36" max="16384" width="9.125" style="31" customWidth="1"/>
  </cols>
  <sheetData>
    <row r="1" spans="2:35" ht="26.25">
      <c r="B1" s="212" t="s">
        <v>153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</row>
    <row r="2" spans="2:35" ht="12.75">
      <c r="B2" s="214" t="s">
        <v>109</v>
      </c>
      <c r="C2" s="214" t="s">
        <v>64</v>
      </c>
      <c r="D2" s="213" t="s">
        <v>138</v>
      </c>
      <c r="E2" s="213"/>
      <c r="F2" s="213"/>
      <c r="G2" s="213"/>
      <c r="H2" s="213"/>
      <c r="I2" s="213"/>
      <c r="J2" s="213" t="s">
        <v>139</v>
      </c>
      <c r="K2" s="213"/>
      <c r="L2" s="213"/>
      <c r="M2" s="213"/>
      <c r="N2" s="213"/>
      <c r="O2" s="213"/>
      <c r="P2" s="213" t="s">
        <v>154</v>
      </c>
      <c r="Q2" s="213"/>
      <c r="R2" s="213"/>
      <c r="S2" s="213"/>
      <c r="T2" s="213"/>
      <c r="U2" s="213"/>
      <c r="V2" s="213"/>
      <c r="W2" s="213"/>
      <c r="X2" s="213" t="s">
        <v>140</v>
      </c>
      <c r="Y2" s="213"/>
      <c r="Z2" s="213"/>
      <c r="AA2" s="213"/>
      <c r="AB2" s="213"/>
      <c r="AC2" s="213" t="s">
        <v>141</v>
      </c>
      <c r="AD2" s="213"/>
      <c r="AE2" s="213"/>
      <c r="AF2" s="213"/>
      <c r="AG2" s="213"/>
      <c r="AH2" s="213"/>
      <c r="AI2" s="214" t="s">
        <v>49</v>
      </c>
    </row>
    <row r="3" spans="2:35" ht="12.75">
      <c r="B3" s="215"/>
      <c r="C3" s="214"/>
      <c r="D3" s="161" t="s">
        <v>0</v>
      </c>
      <c r="E3" s="161" t="s">
        <v>1</v>
      </c>
      <c r="F3" s="161" t="s">
        <v>65</v>
      </c>
      <c r="G3" s="161" t="s">
        <v>106</v>
      </c>
      <c r="H3" s="161" t="s">
        <v>132</v>
      </c>
      <c r="I3" s="161" t="s">
        <v>70</v>
      </c>
      <c r="J3" s="161" t="s">
        <v>0</v>
      </c>
      <c r="K3" s="161" t="s">
        <v>1</v>
      </c>
      <c r="L3" s="161" t="s">
        <v>65</v>
      </c>
      <c r="M3" s="161" t="s">
        <v>106</v>
      </c>
      <c r="N3" s="161" t="s">
        <v>132</v>
      </c>
      <c r="O3" s="161" t="s">
        <v>70</v>
      </c>
      <c r="P3" s="161" t="s">
        <v>0</v>
      </c>
      <c r="Q3" s="161" t="s">
        <v>1</v>
      </c>
      <c r="R3" s="161" t="s">
        <v>65</v>
      </c>
      <c r="S3" s="161" t="s">
        <v>106</v>
      </c>
      <c r="T3" s="161" t="s">
        <v>65</v>
      </c>
      <c r="U3" s="161" t="s">
        <v>132</v>
      </c>
      <c r="V3" s="161" t="s">
        <v>1</v>
      </c>
      <c r="W3" s="161" t="s">
        <v>70</v>
      </c>
      <c r="X3" s="161" t="s">
        <v>0</v>
      </c>
      <c r="Y3" s="161" t="s">
        <v>65</v>
      </c>
      <c r="Z3" s="161" t="s">
        <v>106</v>
      </c>
      <c r="AA3" s="161" t="s">
        <v>132</v>
      </c>
      <c r="AB3" s="161" t="s">
        <v>70</v>
      </c>
      <c r="AC3" s="161" t="s">
        <v>0</v>
      </c>
      <c r="AD3" s="161" t="s">
        <v>1</v>
      </c>
      <c r="AE3" s="161" t="s">
        <v>65</v>
      </c>
      <c r="AF3" s="161" t="s">
        <v>106</v>
      </c>
      <c r="AG3" s="161" t="s">
        <v>132</v>
      </c>
      <c r="AH3" s="161" t="s">
        <v>70</v>
      </c>
      <c r="AI3" s="215"/>
    </row>
    <row r="4" spans="2:35" ht="12.75">
      <c r="B4" s="163">
        <v>12</v>
      </c>
      <c r="C4" s="163" t="s">
        <v>15</v>
      </c>
      <c r="D4" s="164"/>
      <c r="E4" s="164"/>
      <c r="F4" s="164"/>
      <c r="G4" s="164">
        <v>32</v>
      </c>
      <c r="H4" s="165">
        <v>68</v>
      </c>
      <c r="I4" s="86">
        <f>SUM(D4:H4)</f>
        <v>100</v>
      </c>
      <c r="J4" s="164"/>
      <c r="K4" s="164">
        <v>64</v>
      </c>
      <c r="L4" s="164">
        <v>38</v>
      </c>
      <c r="M4" s="164">
        <v>16</v>
      </c>
      <c r="N4" s="165">
        <v>110</v>
      </c>
      <c r="O4" s="86">
        <f>SUM(J4:N4)</f>
        <v>228</v>
      </c>
      <c r="P4" s="162">
        <v>74</v>
      </c>
      <c r="Q4" s="162"/>
      <c r="R4" s="162"/>
      <c r="S4" s="162"/>
      <c r="T4" s="162"/>
      <c r="U4" s="162"/>
      <c r="V4" s="162"/>
      <c r="W4" s="86">
        <f>SUM(P4:V4)</f>
        <v>74</v>
      </c>
      <c r="X4" s="164">
        <v>14</v>
      </c>
      <c r="Y4" s="164"/>
      <c r="Z4" s="164"/>
      <c r="AA4" s="86"/>
      <c r="AB4" s="86">
        <f>SUM(X4:AA4)</f>
        <v>14</v>
      </c>
      <c r="AC4" s="166">
        <v>14</v>
      </c>
      <c r="AD4" s="166"/>
      <c r="AE4" s="166"/>
      <c r="AF4" s="166"/>
      <c r="AG4" s="162"/>
      <c r="AH4" s="86">
        <f>SUM(AC4:AG4)</f>
        <v>14</v>
      </c>
      <c r="AI4" s="87">
        <f aca="true" t="shared" si="0" ref="AI4:AI16">I4+O4+W4+AB4+AH4</f>
        <v>430</v>
      </c>
    </row>
    <row r="5" spans="2:35" ht="12.75">
      <c r="B5" s="163">
        <v>103</v>
      </c>
      <c r="C5" s="163" t="s">
        <v>71</v>
      </c>
      <c r="D5" s="164"/>
      <c r="E5" s="164"/>
      <c r="F5" s="164"/>
      <c r="G5" s="164"/>
      <c r="H5" s="164">
        <v>122</v>
      </c>
      <c r="I5" s="86">
        <f>SUM(D5:H5)</f>
        <v>122</v>
      </c>
      <c r="J5" s="164"/>
      <c r="K5" s="86"/>
      <c r="L5" s="86"/>
      <c r="M5" s="86"/>
      <c r="N5" s="86">
        <v>20</v>
      </c>
      <c r="O5" s="86">
        <f>SUM(J5:N5)</f>
        <v>20</v>
      </c>
      <c r="P5" s="162"/>
      <c r="Q5" s="162"/>
      <c r="R5" s="162"/>
      <c r="S5" s="162"/>
      <c r="T5" s="162"/>
      <c r="U5" s="162"/>
      <c r="V5" s="162">
        <v>51</v>
      </c>
      <c r="W5" s="86">
        <f>SUM(P5:V5)</f>
        <v>51</v>
      </c>
      <c r="X5" s="164"/>
      <c r="Y5" s="164">
        <v>68</v>
      </c>
      <c r="Z5" s="164"/>
      <c r="AA5" s="164">
        <v>60</v>
      </c>
      <c r="AB5" s="86">
        <f>SUM(X5:AA5)</f>
        <v>128</v>
      </c>
      <c r="AC5" s="166"/>
      <c r="AD5" s="166"/>
      <c r="AE5" s="166">
        <v>34</v>
      </c>
      <c r="AF5" s="166"/>
      <c r="AG5" s="186">
        <v>60</v>
      </c>
      <c r="AH5" s="86">
        <f>SUM(AC5:AG5)</f>
        <v>94</v>
      </c>
      <c r="AI5" s="87">
        <f t="shared" si="0"/>
        <v>415</v>
      </c>
    </row>
    <row r="6" spans="2:35" ht="12.75">
      <c r="B6" s="177">
        <v>9</v>
      </c>
      <c r="C6" s="163" t="s">
        <v>13</v>
      </c>
      <c r="D6" s="164">
        <v>20</v>
      </c>
      <c r="E6" s="164">
        <v>108</v>
      </c>
      <c r="F6" s="164">
        <v>44</v>
      </c>
      <c r="G6" s="164">
        <v>16</v>
      </c>
      <c r="H6" s="164"/>
      <c r="I6" s="86">
        <f aca="true" t="shared" si="1" ref="I6:I20">SUM(D6:H6)</f>
        <v>188</v>
      </c>
      <c r="J6" s="164">
        <v>104</v>
      </c>
      <c r="K6" s="164">
        <v>12</v>
      </c>
      <c r="L6" s="164"/>
      <c r="M6" s="164">
        <v>32</v>
      </c>
      <c r="N6" s="86"/>
      <c r="O6" s="86">
        <f aca="true" t="shared" si="2" ref="O6:O20">SUM(J6:N6)</f>
        <v>148</v>
      </c>
      <c r="P6" s="162"/>
      <c r="Q6" s="162"/>
      <c r="R6" s="162"/>
      <c r="S6" s="162"/>
      <c r="T6" s="162"/>
      <c r="U6" s="162"/>
      <c r="V6" s="162">
        <v>21</v>
      </c>
      <c r="W6" s="86">
        <f aca="true" t="shared" si="3" ref="W6:W20">SUM(P6:V6)</f>
        <v>21</v>
      </c>
      <c r="X6" s="164"/>
      <c r="Y6" s="164"/>
      <c r="Z6" s="164"/>
      <c r="AA6" s="164"/>
      <c r="AB6" s="86">
        <f aca="true" t="shared" si="4" ref="AB6:AB20">SUM(X6:AA6)</f>
        <v>0</v>
      </c>
      <c r="AC6" s="162"/>
      <c r="AD6" s="162"/>
      <c r="AE6" s="162"/>
      <c r="AF6" s="162"/>
      <c r="AG6" s="162"/>
      <c r="AH6" s="86">
        <f aca="true" t="shared" si="5" ref="AH6:AH20">SUM(AC6:AG6)</f>
        <v>0</v>
      </c>
      <c r="AI6" s="87">
        <f t="shared" si="0"/>
        <v>357</v>
      </c>
    </row>
    <row r="7" spans="2:35" ht="12.75">
      <c r="B7" s="163">
        <v>119</v>
      </c>
      <c r="C7" s="163" t="s">
        <v>41</v>
      </c>
      <c r="D7" s="164"/>
      <c r="E7" s="164"/>
      <c r="F7" s="164"/>
      <c r="G7" s="164">
        <v>32</v>
      </c>
      <c r="H7" s="164"/>
      <c r="I7" s="86">
        <f t="shared" si="1"/>
        <v>32</v>
      </c>
      <c r="J7" s="86"/>
      <c r="K7" s="86"/>
      <c r="L7" s="86"/>
      <c r="M7" s="86"/>
      <c r="N7" s="86"/>
      <c r="O7" s="86">
        <f t="shared" si="2"/>
        <v>0</v>
      </c>
      <c r="P7" s="162">
        <v>226</v>
      </c>
      <c r="Q7" s="162"/>
      <c r="R7" s="162"/>
      <c r="S7" s="162"/>
      <c r="T7" s="162"/>
      <c r="U7" s="162"/>
      <c r="V7" s="162">
        <v>9</v>
      </c>
      <c r="W7" s="86">
        <f t="shared" si="3"/>
        <v>235</v>
      </c>
      <c r="X7" s="164">
        <v>62</v>
      </c>
      <c r="Y7" s="164"/>
      <c r="Z7" s="164"/>
      <c r="AA7" s="86"/>
      <c r="AB7" s="86">
        <f t="shared" si="4"/>
        <v>62</v>
      </c>
      <c r="AC7" s="162">
        <v>14</v>
      </c>
      <c r="AD7" s="162"/>
      <c r="AE7" s="162"/>
      <c r="AF7" s="162"/>
      <c r="AG7" s="162"/>
      <c r="AH7" s="86">
        <f t="shared" si="5"/>
        <v>14</v>
      </c>
      <c r="AI7" s="87">
        <f t="shared" si="0"/>
        <v>343</v>
      </c>
    </row>
    <row r="8" spans="2:35" ht="12.75">
      <c r="B8" s="163">
        <v>57</v>
      </c>
      <c r="C8" s="163" t="s">
        <v>110</v>
      </c>
      <c r="D8" s="164"/>
      <c r="E8" s="164"/>
      <c r="F8" s="164"/>
      <c r="G8" s="164"/>
      <c r="H8" s="164"/>
      <c r="I8" s="86">
        <f t="shared" si="1"/>
        <v>0</v>
      </c>
      <c r="J8" s="86"/>
      <c r="K8" s="86"/>
      <c r="L8" s="86"/>
      <c r="M8" s="86"/>
      <c r="N8" s="86"/>
      <c r="O8" s="86">
        <f t="shared" si="2"/>
        <v>0</v>
      </c>
      <c r="P8" s="162"/>
      <c r="Q8" s="162"/>
      <c r="R8" s="162"/>
      <c r="S8" s="162">
        <v>168</v>
      </c>
      <c r="T8" s="162"/>
      <c r="U8" s="162">
        <v>24</v>
      </c>
      <c r="V8" s="162">
        <v>51</v>
      </c>
      <c r="W8" s="86">
        <f t="shared" si="3"/>
        <v>243</v>
      </c>
      <c r="X8" s="164"/>
      <c r="Y8" s="164"/>
      <c r="Z8" s="164"/>
      <c r="AA8" s="164"/>
      <c r="AB8" s="86">
        <f t="shared" si="4"/>
        <v>0</v>
      </c>
      <c r="AC8" s="166"/>
      <c r="AD8" s="166"/>
      <c r="AE8" s="166"/>
      <c r="AF8" s="166"/>
      <c r="AG8" s="162"/>
      <c r="AH8" s="86">
        <f t="shared" si="5"/>
        <v>0</v>
      </c>
      <c r="AI8" s="87">
        <f t="shared" si="0"/>
        <v>243</v>
      </c>
    </row>
    <row r="9" spans="2:35" ht="12.75">
      <c r="B9" s="163">
        <v>121</v>
      </c>
      <c r="C9" s="163" t="s">
        <v>42</v>
      </c>
      <c r="D9" s="164">
        <v>20</v>
      </c>
      <c r="E9" s="164">
        <v>42</v>
      </c>
      <c r="F9" s="164">
        <v>38</v>
      </c>
      <c r="G9" s="164"/>
      <c r="H9" s="164"/>
      <c r="I9" s="86">
        <f>SUM(D9:H9)</f>
        <v>100</v>
      </c>
      <c r="J9" s="86"/>
      <c r="K9" s="86">
        <v>8</v>
      </c>
      <c r="L9" s="86">
        <v>6</v>
      </c>
      <c r="M9" s="86"/>
      <c r="N9" s="86"/>
      <c r="O9" s="86">
        <f>SUM(J9:N9)</f>
        <v>14</v>
      </c>
      <c r="P9" s="162"/>
      <c r="Q9" s="162"/>
      <c r="R9" s="162"/>
      <c r="S9" s="162"/>
      <c r="T9" s="162"/>
      <c r="U9" s="162"/>
      <c r="V9" s="162"/>
      <c r="W9" s="86">
        <f>SUM(P9:V9)</f>
        <v>0</v>
      </c>
      <c r="X9" s="164"/>
      <c r="Y9" s="164">
        <v>62</v>
      </c>
      <c r="Z9" s="164"/>
      <c r="AA9" s="164"/>
      <c r="AB9" s="86">
        <f>SUM(X9:AA9)</f>
        <v>62</v>
      </c>
      <c r="AC9" s="162"/>
      <c r="AD9" s="162"/>
      <c r="AE9" s="162">
        <v>16</v>
      </c>
      <c r="AF9" s="162"/>
      <c r="AG9" s="162"/>
      <c r="AH9" s="86">
        <f>SUM(AC9:AG9)</f>
        <v>16</v>
      </c>
      <c r="AI9" s="87">
        <f t="shared" si="0"/>
        <v>192</v>
      </c>
    </row>
    <row r="10" spans="2:35" ht="12.75">
      <c r="B10" s="163">
        <v>24</v>
      </c>
      <c r="C10" s="163" t="s">
        <v>19</v>
      </c>
      <c r="D10" s="164"/>
      <c r="E10" s="164"/>
      <c r="F10" s="164"/>
      <c r="G10" s="164"/>
      <c r="H10" s="165"/>
      <c r="I10" s="86">
        <f>SUM(D10:H10)</f>
        <v>0</v>
      </c>
      <c r="J10" s="164"/>
      <c r="K10" s="164"/>
      <c r="L10" s="164"/>
      <c r="M10" s="164"/>
      <c r="N10" s="165"/>
      <c r="O10" s="86">
        <f>SUM(J10:N10)</f>
        <v>0</v>
      </c>
      <c r="P10" s="162"/>
      <c r="Q10" s="162"/>
      <c r="R10" s="162"/>
      <c r="S10" s="162">
        <v>72</v>
      </c>
      <c r="T10" s="162"/>
      <c r="U10" s="162">
        <v>18</v>
      </c>
      <c r="V10" s="162"/>
      <c r="W10" s="86">
        <f>SUM(P10:V10)</f>
        <v>90</v>
      </c>
      <c r="X10" s="164"/>
      <c r="Y10" s="164">
        <v>20</v>
      </c>
      <c r="Z10" s="164"/>
      <c r="AA10" s="86">
        <v>48</v>
      </c>
      <c r="AB10" s="86">
        <f>SUM(X10:AA10)</f>
        <v>68</v>
      </c>
      <c r="AC10" s="166"/>
      <c r="AD10" s="166"/>
      <c r="AE10" s="166"/>
      <c r="AF10" s="166"/>
      <c r="AG10" s="162">
        <v>24</v>
      </c>
      <c r="AH10" s="86">
        <f>SUM(AC10:AG10)</f>
        <v>24</v>
      </c>
      <c r="AI10" s="87">
        <f t="shared" si="0"/>
        <v>182</v>
      </c>
    </row>
    <row r="11" spans="2:35" ht="12.75">
      <c r="B11" s="163">
        <v>132</v>
      </c>
      <c r="C11" s="163" t="s">
        <v>43</v>
      </c>
      <c r="D11" s="164"/>
      <c r="E11" s="164"/>
      <c r="F11" s="164"/>
      <c r="G11" s="164"/>
      <c r="H11" s="164"/>
      <c r="I11" s="86">
        <f t="shared" si="1"/>
        <v>0</v>
      </c>
      <c r="J11" s="86"/>
      <c r="K11" s="164"/>
      <c r="L11" s="164"/>
      <c r="M11" s="86"/>
      <c r="N11" s="86"/>
      <c r="O11" s="86">
        <f t="shared" si="2"/>
        <v>0</v>
      </c>
      <c r="P11" s="162"/>
      <c r="Q11" s="162"/>
      <c r="R11" s="162"/>
      <c r="S11" s="162"/>
      <c r="T11" s="162"/>
      <c r="U11" s="162"/>
      <c r="V11" s="162"/>
      <c r="W11" s="86">
        <f t="shared" si="3"/>
        <v>0</v>
      </c>
      <c r="X11" s="164"/>
      <c r="Y11" s="164">
        <v>21</v>
      </c>
      <c r="Z11" s="164">
        <v>48</v>
      </c>
      <c r="AA11" s="164"/>
      <c r="AB11" s="86">
        <f t="shared" si="4"/>
        <v>69</v>
      </c>
      <c r="AC11" s="162"/>
      <c r="AD11" s="162">
        <v>21</v>
      </c>
      <c r="AE11" s="162">
        <v>16</v>
      </c>
      <c r="AF11" s="162"/>
      <c r="AG11" s="185"/>
      <c r="AH11" s="86">
        <f t="shared" si="5"/>
        <v>37</v>
      </c>
      <c r="AI11" s="87">
        <f t="shared" si="0"/>
        <v>106</v>
      </c>
    </row>
    <row r="12" spans="2:35" ht="12.75">
      <c r="B12" s="163">
        <v>14</v>
      </c>
      <c r="C12" s="163" t="s">
        <v>16</v>
      </c>
      <c r="D12" s="164">
        <v>20</v>
      </c>
      <c r="E12" s="164"/>
      <c r="F12" s="164"/>
      <c r="G12" s="164" t="s">
        <v>133</v>
      </c>
      <c r="H12" s="165">
        <v>56</v>
      </c>
      <c r="I12" s="86">
        <f>SUM(D12:H12)</f>
        <v>76</v>
      </c>
      <c r="J12" s="164">
        <v>10</v>
      </c>
      <c r="K12" s="164"/>
      <c r="L12" s="164"/>
      <c r="M12" s="164"/>
      <c r="N12" s="165">
        <v>20</v>
      </c>
      <c r="O12" s="86">
        <f>SUM(J12:N12)</f>
        <v>30</v>
      </c>
      <c r="P12" s="162"/>
      <c r="Q12" s="162"/>
      <c r="R12" s="162"/>
      <c r="S12" s="162"/>
      <c r="T12" s="162"/>
      <c r="U12" s="162"/>
      <c r="V12" s="162"/>
      <c r="W12" s="86">
        <f>SUM(P12:V12)</f>
        <v>0</v>
      </c>
      <c r="X12" s="164"/>
      <c r="Y12" s="164"/>
      <c r="Z12" s="164"/>
      <c r="AA12" s="86"/>
      <c r="AB12" s="86">
        <f>SUM(X12:AA12)</f>
        <v>0</v>
      </c>
      <c r="AC12" s="166"/>
      <c r="AD12" s="166"/>
      <c r="AE12" s="166"/>
      <c r="AF12" s="166"/>
      <c r="AG12" s="162"/>
      <c r="AH12" s="86">
        <f>SUM(AC12:AG12)</f>
        <v>0</v>
      </c>
      <c r="AI12" s="87">
        <f t="shared" si="0"/>
        <v>106</v>
      </c>
    </row>
    <row r="13" spans="2:35" ht="12.75">
      <c r="B13" s="163">
        <v>1</v>
      </c>
      <c r="C13" s="163" t="s">
        <v>10</v>
      </c>
      <c r="D13" s="164"/>
      <c r="E13" s="164"/>
      <c r="F13" s="164"/>
      <c r="G13" s="164"/>
      <c r="H13" s="165"/>
      <c r="I13" s="86">
        <f>SUM(D13:H13)</f>
        <v>0</v>
      </c>
      <c r="J13" s="164"/>
      <c r="K13" s="164"/>
      <c r="L13" s="164"/>
      <c r="M13" s="164"/>
      <c r="N13" s="165"/>
      <c r="O13" s="86">
        <f>SUM(J13:N13)</f>
        <v>0</v>
      </c>
      <c r="P13" s="162"/>
      <c r="Q13" s="162"/>
      <c r="R13" s="162"/>
      <c r="S13" s="162"/>
      <c r="T13" s="162">
        <v>48</v>
      </c>
      <c r="U13" s="162"/>
      <c r="V13" s="162"/>
      <c r="W13" s="86">
        <f>SUM(P13:V13)</f>
        <v>48</v>
      </c>
      <c r="X13" s="164"/>
      <c r="Y13" s="164">
        <v>21</v>
      </c>
      <c r="Z13" s="164"/>
      <c r="AA13" s="86"/>
      <c r="AB13" s="86">
        <f>SUM(X13:AA13)</f>
        <v>21</v>
      </c>
      <c r="AC13" s="166"/>
      <c r="AD13" s="166">
        <v>21</v>
      </c>
      <c r="AE13" s="162"/>
      <c r="AF13" s="162"/>
      <c r="AG13" s="162"/>
      <c r="AH13" s="86">
        <f>SUM(AC13:AG13)</f>
        <v>21</v>
      </c>
      <c r="AI13" s="87">
        <f t="shared" si="0"/>
        <v>90</v>
      </c>
    </row>
    <row r="14" spans="2:35" ht="12.75">
      <c r="B14" s="163">
        <v>42</v>
      </c>
      <c r="C14" s="163" t="s">
        <v>24</v>
      </c>
      <c r="D14" s="164"/>
      <c r="E14" s="164"/>
      <c r="F14" s="164"/>
      <c r="G14" s="164"/>
      <c r="H14" s="164"/>
      <c r="I14" s="86">
        <f>SUM(D14:H14)</f>
        <v>0</v>
      </c>
      <c r="J14" s="86"/>
      <c r="K14" s="86"/>
      <c r="L14" s="86">
        <v>88</v>
      </c>
      <c r="M14" s="86"/>
      <c r="N14" s="86"/>
      <c r="O14" s="86">
        <f>SUM(J14:N14)</f>
        <v>88</v>
      </c>
      <c r="P14" s="162"/>
      <c r="Q14" s="162"/>
      <c r="R14" s="162"/>
      <c r="S14" s="162"/>
      <c r="T14" s="162"/>
      <c r="U14" s="162"/>
      <c r="V14" s="162"/>
      <c r="W14" s="86">
        <f>SUM(P14:V14)</f>
        <v>0</v>
      </c>
      <c r="X14" s="164"/>
      <c r="Y14" s="164"/>
      <c r="Z14" s="164"/>
      <c r="AA14" s="164"/>
      <c r="AB14" s="86">
        <f>SUM(X14:AA14)</f>
        <v>0</v>
      </c>
      <c r="AC14" s="166"/>
      <c r="AD14" s="166"/>
      <c r="AE14" s="166"/>
      <c r="AF14" s="166"/>
      <c r="AG14" s="162"/>
      <c r="AH14" s="86">
        <f>SUM(AC14:AG14)</f>
        <v>0</v>
      </c>
      <c r="AI14" s="87">
        <f t="shared" si="0"/>
        <v>88</v>
      </c>
    </row>
    <row r="15" spans="2:35" ht="12.75">
      <c r="B15" s="163">
        <v>116</v>
      </c>
      <c r="C15" s="163" t="s">
        <v>40</v>
      </c>
      <c r="D15" s="164"/>
      <c r="E15" s="164"/>
      <c r="F15" s="164"/>
      <c r="G15" s="164"/>
      <c r="H15" s="164"/>
      <c r="I15" s="86">
        <f t="shared" si="1"/>
        <v>0</v>
      </c>
      <c r="J15" s="86"/>
      <c r="K15" s="86"/>
      <c r="L15" s="86"/>
      <c r="M15" s="86"/>
      <c r="N15" s="86"/>
      <c r="O15" s="86">
        <f t="shared" si="2"/>
        <v>0</v>
      </c>
      <c r="P15" s="162"/>
      <c r="Q15" s="162"/>
      <c r="R15" s="162"/>
      <c r="S15" s="162"/>
      <c r="T15" s="162"/>
      <c r="U15" s="162"/>
      <c r="V15" s="162"/>
      <c r="W15" s="86">
        <f t="shared" si="3"/>
        <v>0</v>
      </c>
      <c r="X15" s="164"/>
      <c r="Y15" s="164"/>
      <c r="Z15" s="164">
        <v>24</v>
      </c>
      <c r="AA15" s="164"/>
      <c r="AB15" s="86">
        <f t="shared" si="4"/>
        <v>24</v>
      </c>
      <c r="AC15" s="162"/>
      <c r="AD15" s="162"/>
      <c r="AE15" s="162"/>
      <c r="AF15" s="162">
        <v>60</v>
      </c>
      <c r="AG15" s="162"/>
      <c r="AH15" s="86">
        <f t="shared" si="5"/>
        <v>60</v>
      </c>
      <c r="AI15" s="87">
        <f t="shared" si="0"/>
        <v>84</v>
      </c>
    </row>
    <row r="16" spans="2:35" ht="12.75">
      <c r="B16" s="163">
        <v>133</v>
      </c>
      <c r="C16" s="163" t="s">
        <v>125</v>
      </c>
      <c r="D16" s="164"/>
      <c r="E16" s="164"/>
      <c r="F16" s="164"/>
      <c r="G16" s="164"/>
      <c r="H16" s="164"/>
      <c r="I16" s="86">
        <f t="shared" si="1"/>
        <v>0</v>
      </c>
      <c r="J16" s="164"/>
      <c r="K16" s="86"/>
      <c r="L16" s="86"/>
      <c r="M16" s="86"/>
      <c r="N16" s="86"/>
      <c r="O16" s="86">
        <f t="shared" si="2"/>
        <v>0</v>
      </c>
      <c r="P16" s="162"/>
      <c r="Q16" s="162"/>
      <c r="R16" s="162"/>
      <c r="S16" s="162"/>
      <c r="T16" s="162"/>
      <c r="U16" s="162"/>
      <c r="V16" s="162"/>
      <c r="W16" s="86">
        <f t="shared" si="3"/>
        <v>0</v>
      </c>
      <c r="X16" s="164">
        <v>14</v>
      </c>
      <c r="Y16" s="164"/>
      <c r="Z16" s="164"/>
      <c r="AA16" s="86"/>
      <c r="AB16" s="86">
        <f t="shared" si="4"/>
        <v>14</v>
      </c>
      <c r="AC16" s="162">
        <v>44</v>
      </c>
      <c r="AD16" s="162"/>
      <c r="AE16" s="162"/>
      <c r="AF16" s="162"/>
      <c r="AG16" s="162"/>
      <c r="AH16" s="86">
        <f t="shared" si="5"/>
        <v>44</v>
      </c>
      <c r="AI16" s="87">
        <f t="shared" si="0"/>
        <v>58</v>
      </c>
    </row>
    <row r="17" spans="2:35" ht="12.75">
      <c r="B17" s="163">
        <v>108</v>
      </c>
      <c r="C17" s="163" t="s">
        <v>98</v>
      </c>
      <c r="D17" s="164"/>
      <c r="E17" s="164"/>
      <c r="F17" s="164"/>
      <c r="G17" s="164"/>
      <c r="H17" s="165"/>
      <c r="I17" s="86">
        <f>SUM(D17:H17)</f>
        <v>0</v>
      </c>
      <c r="J17" s="164"/>
      <c r="K17" s="164"/>
      <c r="L17" s="164"/>
      <c r="M17" s="164"/>
      <c r="N17" s="165"/>
      <c r="O17" s="86">
        <f>SUM(J17:N17)</f>
        <v>0</v>
      </c>
      <c r="P17" s="162"/>
      <c r="Q17" s="162"/>
      <c r="R17" s="162"/>
      <c r="T17" s="88"/>
      <c r="U17" s="88"/>
      <c r="V17" s="162">
        <v>51</v>
      </c>
      <c r="W17" s="86">
        <f>SUM(P17:V17)</f>
        <v>51</v>
      </c>
      <c r="X17" s="164"/>
      <c r="Y17" s="164"/>
      <c r="Z17" s="164"/>
      <c r="AA17" s="86"/>
      <c r="AB17" s="86">
        <f>SUM(X19:AA19)</f>
        <v>0</v>
      </c>
      <c r="AC17" s="166"/>
      <c r="AD17" s="166"/>
      <c r="AE17" s="166"/>
      <c r="AF17" s="166"/>
      <c r="AG17" s="162"/>
      <c r="AH17" s="86">
        <f>SUM(AC17:AG17)</f>
        <v>0</v>
      </c>
      <c r="AI17" s="87">
        <f>I17+O17+W17+AB21+AH17</f>
        <v>51</v>
      </c>
    </row>
    <row r="18" spans="2:35" ht="12.75">
      <c r="B18" s="163">
        <v>49</v>
      </c>
      <c r="C18" s="163" t="s">
        <v>31</v>
      </c>
      <c r="D18" s="164"/>
      <c r="E18" s="164"/>
      <c r="F18" s="164">
        <v>20</v>
      </c>
      <c r="G18" s="164">
        <v>16</v>
      </c>
      <c r="H18" s="165"/>
      <c r="I18" s="86">
        <f t="shared" si="1"/>
        <v>36</v>
      </c>
      <c r="J18" s="164"/>
      <c r="K18" s="164"/>
      <c r="L18" s="164"/>
      <c r="M18" s="164"/>
      <c r="N18" s="165"/>
      <c r="O18" s="86">
        <f t="shared" si="2"/>
        <v>0</v>
      </c>
      <c r="P18" s="162"/>
      <c r="Q18" s="162"/>
      <c r="R18" s="162"/>
      <c r="S18" s="162"/>
      <c r="T18" s="162"/>
      <c r="U18" s="162"/>
      <c r="V18" s="162"/>
      <c r="W18" s="86">
        <f t="shared" si="3"/>
        <v>0</v>
      </c>
      <c r="X18" s="164"/>
      <c r="Y18" s="164"/>
      <c r="Z18" s="164"/>
      <c r="AA18" s="86"/>
      <c r="AB18" s="86">
        <f t="shared" si="4"/>
        <v>0</v>
      </c>
      <c r="AC18" s="166"/>
      <c r="AD18" s="166"/>
      <c r="AE18" s="166"/>
      <c r="AF18" s="166"/>
      <c r="AG18" s="162"/>
      <c r="AH18" s="86">
        <f t="shared" si="5"/>
        <v>0</v>
      </c>
      <c r="AI18" s="87">
        <f>I18+O18+W18+AB18+AH18</f>
        <v>36</v>
      </c>
    </row>
    <row r="19" spans="2:35" ht="12.75">
      <c r="B19" s="163">
        <v>52</v>
      </c>
      <c r="C19" s="163" t="s">
        <v>32</v>
      </c>
      <c r="D19" s="164"/>
      <c r="E19" s="164"/>
      <c r="F19" s="164"/>
      <c r="G19" s="164"/>
      <c r="H19" s="165"/>
      <c r="I19" s="86">
        <f>SUM(D19:H19)</f>
        <v>0</v>
      </c>
      <c r="J19" s="164"/>
      <c r="K19" s="164"/>
      <c r="L19" s="164"/>
      <c r="M19" s="164"/>
      <c r="N19" s="165"/>
      <c r="O19" s="86">
        <f>SUM(J19:N19)</f>
        <v>0</v>
      </c>
      <c r="P19" s="162"/>
      <c r="Q19" s="162"/>
      <c r="R19" s="162"/>
      <c r="S19" s="162">
        <v>30</v>
      </c>
      <c r="T19" s="162"/>
      <c r="U19" s="162"/>
      <c r="V19" s="162"/>
      <c r="W19" s="86">
        <f>SUM(P19:V19)</f>
        <v>30</v>
      </c>
      <c r="X19" s="164"/>
      <c r="Y19" s="164"/>
      <c r="Z19" s="164"/>
      <c r="AA19" s="86"/>
      <c r="AB19" s="86">
        <f>SUM(X19:AA19)</f>
        <v>0</v>
      </c>
      <c r="AC19" s="166"/>
      <c r="AD19" s="166"/>
      <c r="AE19" s="166"/>
      <c r="AF19" s="166"/>
      <c r="AG19" s="162"/>
      <c r="AH19" s="86">
        <f>SUM(AC19:AG19)</f>
        <v>0</v>
      </c>
      <c r="AI19" s="87">
        <f>I19+O19+W19+AB17+AH19</f>
        <v>30</v>
      </c>
    </row>
    <row r="20" spans="2:35" ht="12.75">
      <c r="B20" s="163">
        <v>43</v>
      </c>
      <c r="C20" s="163" t="s">
        <v>25</v>
      </c>
      <c r="D20" s="164"/>
      <c r="E20" s="164"/>
      <c r="F20" s="164"/>
      <c r="G20" s="164"/>
      <c r="H20" s="165"/>
      <c r="I20" s="86">
        <f t="shared" si="1"/>
        <v>0</v>
      </c>
      <c r="J20" s="164"/>
      <c r="K20" s="164"/>
      <c r="L20" s="164"/>
      <c r="M20" s="164"/>
      <c r="N20" s="165"/>
      <c r="O20" s="86">
        <f t="shared" si="2"/>
        <v>0</v>
      </c>
      <c r="P20" s="162"/>
      <c r="Q20" s="162"/>
      <c r="R20" s="162"/>
      <c r="S20" s="162"/>
      <c r="T20" s="162"/>
      <c r="U20" s="162"/>
      <c r="V20" s="162">
        <v>21</v>
      </c>
      <c r="W20" s="86">
        <f t="shared" si="3"/>
        <v>21</v>
      </c>
      <c r="X20" s="164"/>
      <c r="Y20" s="164"/>
      <c r="Z20" s="164"/>
      <c r="AA20" s="86"/>
      <c r="AB20" s="86">
        <f t="shared" si="4"/>
        <v>0</v>
      </c>
      <c r="AC20" s="166"/>
      <c r="AD20" s="166"/>
      <c r="AE20" s="166"/>
      <c r="AF20" s="166"/>
      <c r="AG20" s="162"/>
      <c r="AH20" s="86">
        <f t="shared" si="5"/>
        <v>0</v>
      </c>
      <c r="AI20" s="87">
        <f>I20+O20+W20+AB20+AH20</f>
        <v>21</v>
      </c>
    </row>
    <row r="21" spans="2:35" ht="12.75">
      <c r="B21" s="16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</row>
    <row r="22" spans="2:35" ht="12.75">
      <c r="B22" s="88"/>
      <c r="C22" s="88"/>
      <c r="D22" s="181">
        <f>SUM(D4:D20)</f>
        <v>60</v>
      </c>
      <c r="E22" s="181">
        <f aca="true" t="shared" si="6" ref="E22:AI22">SUM(E4:E20)</f>
        <v>150</v>
      </c>
      <c r="F22" s="181">
        <f t="shared" si="6"/>
        <v>102</v>
      </c>
      <c r="G22" s="181">
        <f t="shared" si="6"/>
        <v>96</v>
      </c>
      <c r="H22" s="181">
        <f t="shared" si="6"/>
        <v>246</v>
      </c>
      <c r="I22" s="181">
        <f t="shared" si="6"/>
        <v>654</v>
      </c>
      <c r="J22" s="181">
        <f t="shared" si="6"/>
        <v>114</v>
      </c>
      <c r="K22" s="181">
        <f t="shared" si="6"/>
        <v>84</v>
      </c>
      <c r="L22" s="181">
        <f t="shared" si="6"/>
        <v>132</v>
      </c>
      <c r="M22" s="181">
        <f t="shared" si="6"/>
        <v>48</v>
      </c>
      <c r="N22" s="181">
        <f t="shared" si="6"/>
        <v>150</v>
      </c>
      <c r="O22" s="181">
        <f t="shared" si="6"/>
        <v>528</v>
      </c>
      <c r="P22" s="181">
        <f t="shared" si="6"/>
        <v>300</v>
      </c>
      <c r="Q22" s="181">
        <f t="shared" si="6"/>
        <v>0</v>
      </c>
      <c r="R22" s="181">
        <f t="shared" si="6"/>
        <v>0</v>
      </c>
      <c r="S22" s="181">
        <f t="shared" si="6"/>
        <v>270</v>
      </c>
      <c r="T22" s="181">
        <f t="shared" si="6"/>
        <v>48</v>
      </c>
      <c r="U22" s="181">
        <f t="shared" si="6"/>
        <v>42</v>
      </c>
      <c r="V22" s="181">
        <f t="shared" si="6"/>
        <v>204</v>
      </c>
      <c r="W22" s="181">
        <f t="shared" si="6"/>
        <v>864</v>
      </c>
      <c r="X22" s="181">
        <f t="shared" si="6"/>
        <v>90</v>
      </c>
      <c r="Y22" s="181">
        <f t="shared" si="6"/>
        <v>192</v>
      </c>
      <c r="Z22" s="181">
        <f t="shared" si="6"/>
        <v>72</v>
      </c>
      <c r="AA22" s="181">
        <f t="shared" si="6"/>
        <v>108</v>
      </c>
      <c r="AB22" s="181">
        <f t="shared" si="6"/>
        <v>462</v>
      </c>
      <c r="AC22" s="181">
        <f t="shared" si="6"/>
        <v>72</v>
      </c>
      <c r="AD22" s="181">
        <f t="shared" si="6"/>
        <v>42</v>
      </c>
      <c r="AE22" s="181">
        <f t="shared" si="6"/>
        <v>66</v>
      </c>
      <c r="AF22" s="181">
        <f t="shared" si="6"/>
        <v>60</v>
      </c>
      <c r="AG22" s="181">
        <f t="shared" si="6"/>
        <v>84</v>
      </c>
      <c r="AH22" s="181">
        <f t="shared" si="6"/>
        <v>324</v>
      </c>
      <c r="AI22" s="181">
        <f t="shared" si="6"/>
        <v>2832</v>
      </c>
    </row>
    <row r="24" spans="4:32" ht="15">
      <c r="D24" s="178" t="s">
        <v>126</v>
      </c>
      <c r="H24" s="179">
        <f>SUM(I22,O22)</f>
        <v>1182</v>
      </c>
      <c r="M24" s="210" t="s">
        <v>155</v>
      </c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</row>
    <row r="26" spans="4:9" ht="15">
      <c r="D26" s="178" t="s">
        <v>127</v>
      </c>
      <c r="H26" s="180">
        <f>W22+AB22+AH22</f>
        <v>1650</v>
      </c>
      <c r="I26" s="180"/>
    </row>
    <row r="27" ht="15" customHeight="1">
      <c r="P27" s="31" t="s">
        <v>93</v>
      </c>
    </row>
    <row r="28" spans="1:35" ht="12.75">
      <c r="A28" s="32" t="s">
        <v>93</v>
      </c>
      <c r="B28" s="31" t="s">
        <v>143</v>
      </c>
      <c r="C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ht="12.75">
      <c r="B29" s="32"/>
    </row>
    <row r="30" spans="4:7" ht="12.75">
      <c r="D30" s="31"/>
      <c r="E30" s="31"/>
      <c r="F30" s="31"/>
      <c r="G30" s="31"/>
    </row>
  </sheetData>
  <sheetProtection/>
  <mergeCells count="10">
    <mergeCell ref="M24:AF24"/>
    <mergeCell ref="B1:AI1"/>
    <mergeCell ref="AC2:AH2"/>
    <mergeCell ref="B2:B3"/>
    <mergeCell ref="C2:C3"/>
    <mergeCell ref="D2:I2"/>
    <mergeCell ref="J2:O2"/>
    <mergeCell ref="P2:W2"/>
    <mergeCell ref="AI2:AI3"/>
    <mergeCell ref="X2:AB2"/>
  </mergeCells>
  <printOptions horizontalCentered="1"/>
  <pageMargins left="0.1968503937007874" right="0.1968503937007874" top="0.7874015748031497" bottom="0.7874015748031497" header="0.5118110236220472" footer="0.5118110236220472"/>
  <pageSetup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zoomScalePageLayoutView="0" workbookViewId="0" topLeftCell="A10">
      <selection activeCell="K35" sqref="K35"/>
    </sheetView>
  </sheetViews>
  <sheetFormatPr defaultColWidth="8.875" defaultRowHeight="12.75"/>
  <cols>
    <col min="1" max="1" width="3.75390625" style="7" customWidth="1"/>
    <col min="2" max="2" width="4.125" style="10" customWidth="1"/>
    <col min="3" max="3" width="10.00390625" style="16" customWidth="1"/>
    <col min="4" max="6" width="5.25390625" style="9" customWidth="1"/>
    <col min="7" max="7" width="6.25390625" style="9" customWidth="1"/>
    <col min="8" max="8" width="5.625" style="9" customWidth="1"/>
    <col min="9" max="10" width="5.25390625" style="9" customWidth="1"/>
    <col min="11" max="11" width="5.375" style="9" customWidth="1"/>
    <col min="12" max="12" width="6.25390625" style="9" customWidth="1"/>
    <col min="13" max="16" width="5.25390625" style="9" customWidth="1"/>
    <col min="17" max="17" width="6.25390625" style="9" customWidth="1"/>
    <col min="18" max="18" width="6.875" style="9" customWidth="1"/>
    <col min="19" max="19" width="1.75390625" style="8" customWidth="1"/>
    <col min="20" max="21" width="3.75390625" style="8" customWidth="1"/>
    <col min="22" max="22" width="4.75390625" style="9" customWidth="1"/>
    <col min="23" max="25" width="3.75390625" style="8" customWidth="1"/>
    <col min="26" max="26" width="6.75390625" style="9" customWidth="1"/>
    <col min="27" max="28" width="6.75390625" style="8" customWidth="1"/>
    <col min="29" max="16384" width="8.875" style="7" customWidth="1"/>
  </cols>
  <sheetData>
    <row r="1" spans="1:18" ht="23.25">
      <c r="A1" s="217" t="s">
        <v>156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9"/>
    </row>
    <row r="2" spans="1:18" ht="12.75" customHeight="1">
      <c r="A2" s="55"/>
      <c r="B2" s="12"/>
      <c r="C2" s="2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56"/>
    </row>
    <row r="3" spans="1:18" ht="21" customHeight="1">
      <c r="A3" s="129"/>
      <c r="B3" s="64"/>
      <c r="C3" s="52"/>
      <c r="D3" s="220" t="s">
        <v>142</v>
      </c>
      <c r="E3" s="221"/>
      <c r="F3" s="221"/>
      <c r="G3" s="222"/>
      <c r="H3" s="220" t="s">
        <v>51</v>
      </c>
      <c r="I3" s="221"/>
      <c r="J3" s="221"/>
      <c r="K3" s="221"/>
      <c r="L3" s="222"/>
      <c r="M3" s="220" t="s">
        <v>52</v>
      </c>
      <c r="N3" s="221"/>
      <c r="O3" s="221"/>
      <c r="P3" s="221"/>
      <c r="Q3" s="222"/>
      <c r="R3" s="223" t="s">
        <v>121</v>
      </c>
    </row>
    <row r="4" spans="1:18" ht="52.5" customHeight="1">
      <c r="A4" s="118" t="s">
        <v>53</v>
      </c>
      <c r="B4" s="124" t="s">
        <v>111</v>
      </c>
      <c r="C4" s="124" t="s">
        <v>54</v>
      </c>
      <c r="D4" s="125" t="s">
        <v>46</v>
      </c>
      <c r="E4" s="126" t="s">
        <v>47</v>
      </c>
      <c r="F4" s="127" t="s">
        <v>75</v>
      </c>
      <c r="G4" s="127" t="s">
        <v>49</v>
      </c>
      <c r="H4" s="125" t="s">
        <v>46</v>
      </c>
      <c r="I4" s="126" t="s">
        <v>47</v>
      </c>
      <c r="J4" s="126" t="s">
        <v>75</v>
      </c>
      <c r="K4" s="127" t="s">
        <v>50</v>
      </c>
      <c r="L4" s="128" t="s">
        <v>49</v>
      </c>
      <c r="M4" s="125" t="s">
        <v>46</v>
      </c>
      <c r="N4" s="126" t="s">
        <v>47</v>
      </c>
      <c r="O4" s="126" t="s">
        <v>75</v>
      </c>
      <c r="P4" s="127" t="s">
        <v>50</v>
      </c>
      <c r="Q4" s="128" t="s">
        <v>49</v>
      </c>
      <c r="R4" s="223"/>
    </row>
    <row r="5" spans="1:18" ht="18" customHeight="1">
      <c r="A5" s="123">
        <v>1</v>
      </c>
      <c r="B5" s="2">
        <v>119</v>
      </c>
      <c r="C5" s="2" t="s">
        <v>41</v>
      </c>
      <c r="D5" s="120">
        <v>6</v>
      </c>
      <c r="E5" s="15">
        <v>27</v>
      </c>
      <c r="F5" s="121">
        <v>12</v>
      </c>
      <c r="G5" s="122">
        <f aca="true" t="shared" si="0" ref="G5:G36">SUM(D5:F5)</f>
        <v>45</v>
      </c>
      <c r="H5" s="120">
        <v>39</v>
      </c>
      <c r="I5" s="15">
        <v>66</v>
      </c>
      <c r="J5" s="15">
        <v>42</v>
      </c>
      <c r="K5" s="15">
        <v>12</v>
      </c>
      <c r="L5" s="122">
        <f aca="true" t="shared" si="1" ref="L5:L36">SUM(H5:K5)</f>
        <v>159</v>
      </c>
      <c r="M5" s="120">
        <v>54</v>
      </c>
      <c r="N5" s="15">
        <v>33</v>
      </c>
      <c r="O5" s="15">
        <v>60</v>
      </c>
      <c r="P5" s="15">
        <v>9</v>
      </c>
      <c r="Q5" s="122">
        <f aca="true" t="shared" si="2" ref="Q5:Q36">SUM(M5:P5)</f>
        <v>156</v>
      </c>
      <c r="R5" s="130">
        <f aca="true" t="shared" si="3" ref="R5:R36">SUM(G5,L5,Q5)</f>
        <v>360</v>
      </c>
    </row>
    <row r="6" spans="1:18" ht="18" customHeight="1">
      <c r="A6" s="123">
        <v>2</v>
      </c>
      <c r="B6" s="2">
        <v>12</v>
      </c>
      <c r="C6" s="2" t="s">
        <v>85</v>
      </c>
      <c r="D6" s="120">
        <v>36</v>
      </c>
      <c r="E6" s="15"/>
      <c r="F6" s="15">
        <v>6</v>
      </c>
      <c r="G6" s="122">
        <f t="shared" si="0"/>
        <v>42</v>
      </c>
      <c r="H6" s="120">
        <v>45</v>
      </c>
      <c r="I6" s="15">
        <v>36</v>
      </c>
      <c r="J6" s="15">
        <v>42</v>
      </c>
      <c r="K6" s="15">
        <v>30</v>
      </c>
      <c r="L6" s="122">
        <f t="shared" si="1"/>
        <v>153</v>
      </c>
      <c r="M6" s="120">
        <v>6</v>
      </c>
      <c r="N6" s="15">
        <v>48</v>
      </c>
      <c r="O6" s="15">
        <v>48</v>
      </c>
      <c r="P6" s="15">
        <v>9</v>
      </c>
      <c r="Q6" s="122">
        <f t="shared" si="2"/>
        <v>111</v>
      </c>
      <c r="R6" s="130">
        <f t="shared" si="3"/>
        <v>306</v>
      </c>
    </row>
    <row r="7" spans="1:18" ht="18" customHeight="1">
      <c r="A7" s="123">
        <v>3</v>
      </c>
      <c r="B7" s="2">
        <v>9</v>
      </c>
      <c r="C7" s="2" t="s">
        <v>13</v>
      </c>
      <c r="D7" s="120">
        <v>66</v>
      </c>
      <c r="E7" s="15"/>
      <c r="F7" s="15"/>
      <c r="G7" s="122">
        <f t="shared" si="0"/>
        <v>66</v>
      </c>
      <c r="H7" s="120">
        <v>90</v>
      </c>
      <c r="I7" s="15"/>
      <c r="J7" s="15"/>
      <c r="K7" s="15"/>
      <c r="L7" s="122">
        <f t="shared" si="1"/>
        <v>90</v>
      </c>
      <c r="M7" s="120">
        <v>72</v>
      </c>
      <c r="N7" s="15"/>
      <c r="O7" s="15"/>
      <c r="P7" s="15"/>
      <c r="Q7" s="122">
        <f t="shared" si="2"/>
        <v>72</v>
      </c>
      <c r="R7" s="130">
        <f t="shared" si="3"/>
        <v>228</v>
      </c>
    </row>
    <row r="8" spans="1:18" ht="18" customHeight="1">
      <c r="A8" s="123">
        <v>4</v>
      </c>
      <c r="B8" s="2">
        <v>24</v>
      </c>
      <c r="C8" s="2" t="s">
        <v>19</v>
      </c>
      <c r="D8" s="120"/>
      <c r="E8" s="15">
        <v>21</v>
      </c>
      <c r="F8" s="15">
        <v>36</v>
      </c>
      <c r="G8" s="122">
        <f t="shared" si="0"/>
        <v>57</v>
      </c>
      <c r="H8" s="120"/>
      <c r="I8" s="15">
        <v>40.5</v>
      </c>
      <c r="J8" s="15">
        <v>42</v>
      </c>
      <c r="K8" s="15">
        <v>18</v>
      </c>
      <c r="L8" s="122">
        <f t="shared" si="1"/>
        <v>100.5</v>
      </c>
      <c r="M8" s="120"/>
      <c r="N8" s="15">
        <v>15</v>
      </c>
      <c r="O8" s="15">
        <v>33</v>
      </c>
      <c r="P8" s="15">
        <v>6</v>
      </c>
      <c r="Q8" s="122">
        <f t="shared" si="2"/>
        <v>54</v>
      </c>
      <c r="R8" s="130">
        <f t="shared" si="3"/>
        <v>211.5</v>
      </c>
    </row>
    <row r="9" spans="1:18" ht="18" customHeight="1">
      <c r="A9" s="123">
        <v>5</v>
      </c>
      <c r="B9" s="2">
        <v>49</v>
      </c>
      <c r="C9" s="2" t="s">
        <v>31</v>
      </c>
      <c r="D9" s="120">
        <v>12</v>
      </c>
      <c r="E9" s="15"/>
      <c r="F9" s="15"/>
      <c r="G9" s="122">
        <f t="shared" si="0"/>
        <v>12</v>
      </c>
      <c r="H9" s="120">
        <v>51</v>
      </c>
      <c r="I9" s="15"/>
      <c r="J9" s="15">
        <v>18</v>
      </c>
      <c r="K9" s="15">
        <v>33</v>
      </c>
      <c r="L9" s="122">
        <f t="shared" si="1"/>
        <v>102</v>
      </c>
      <c r="M9" s="120">
        <v>27</v>
      </c>
      <c r="N9" s="15"/>
      <c r="O9" s="15"/>
      <c r="P9" s="15">
        <v>6</v>
      </c>
      <c r="Q9" s="122">
        <f t="shared" si="2"/>
        <v>33</v>
      </c>
      <c r="R9" s="130">
        <f t="shared" si="3"/>
        <v>147</v>
      </c>
    </row>
    <row r="10" spans="1:18" ht="18" customHeight="1">
      <c r="A10" s="123">
        <v>6</v>
      </c>
      <c r="B10" s="2">
        <v>121</v>
      </c>
      <c r="C10" s="2" t="s">
        <v>42</v>
      </c>
      <c r="D10" s="120">
        <v>18</v>
      </c>
      <c r="E10" s="15">
        <v>24</v>
      </c>
      <c r="F10" s="15"/>
      <c r="G10" s="122">
        <f t="shared" si="0"/>
        <v>42</v>
      </c>
      <c r="H10" s="120">
        <v>66</v>
      </c>
      <c r="I10" s="15" t="s">
        <v>133</v>
      </c>
      <c r="J10" s="15"/>
      <c r="K10" s="15"/>
      <c r="L10" s="122">
        <f t="shared" si="1"/>
        <v>66</v>
      </c>
      <c r="M10" s="120">
        <v>18</v>
      </c>
      <c r="N10" s="15"/>
      <c r="O10" s="15"/>
      <c r="P10" s="15"/>
      <c r="Q10" s="122">
        <f t="shared" si="2"/>
        <v>18</v>
      </c>
      <c r="R10" s="130">
        <f t="shared" si="3"/>
        <v>126</v>
      </c>
    </row>
    <row r="11" spans="1:18" ht="18" customHeight="1">
      <c r="A11" s="123">
        <v>7</v>
      </c>
      <c r="B11" s="2">
        <v>132</v>
      </c>
      <c r="C11" s="2" t="s">
        <v>43</v>
      </c>
      <c r="D11" s="120"/>
      <c r="E11" s="15">
        <v>6</v>
      </c>
      <c r="F11" s="15">
        <v>3</v>
      </c>
      <c r="G11" s="122">
        <f t="shared" si="0"/>
        <v>9</v>
      </c>
      <c r="H11" s="120">
        <v>12</v>
      </c>
      <c r="I11" s="15">
        <v>27</v>
      </c>
      <c r="J11" s="15">
        <v>24</v>
      </c>
      <c r="K11" s="15">
        <v>6</v>
      </c>
      <c r="L11" s="122">
        <f t="shared" si="1"/>
        <v>69</v>
      </c>
      <c r="M11" s="120">
        <v>21</v>
      </c>
      <c r="N11" s="15">
        <v>9</v>
      </c>
      <c r="O11" s="15">
        <v>15</v>
      </c>
      <c r="P11" s="15"/>
      <c r="Q11" s="122">
        <f t="shared" si="2"/>
        <v>45</v>
      </c>
      <c r="R11" s="130">
        <f t="shared" si="3"/>
        <v>123</v>
      </c>
    </row>
    <row r="12" spans="1:18" ht="18" customHeight="1">
      <c r="A12" s="123">
        <v>8</v>
      </c>
      <c r="B12" s="2">
        <v>116</v>
      </c>
      <c r="C12" s="2" t="s">
        <v>40</v>
      </c>
      <c r="D12" s="120"/>
      <c r="E12" s="15"/>
      <c r="F12" s="15">
        <v>12</v>
      </c>
      <c r="G12" s="122">
        <f t="shared" si="0"/>
        <v>12</v>
      </c>
      <c r="H12" s="120">
        <v>6</v>
      </c>
      <c r="I12" s="15">
        <v>33</v>
      </c>
      <c r="J12" s="15">
        <v>21</v>
      </c>
      <c r="K12" s="15"/>
      <c r="L12" s="122">
        <f t="shared" si="1"/>
        <v>60</v>
      </c>
      <c r="M12" s="120"/>
      <c r="N12" s="15">
        <v>21</v>
      </c>
      <c r="O12" s="15">
        <v>21</v>
      </c>
      <c r="P12" s="15"/>
      <c r="Q12" s="122">
        <f t="shared" si="2"/>
        <v>42</v>
      </c>
      <c r="R12" s="130">
        <f t="shared" si="3"/>
        <v>114</v>
      </c>
    </row>
    <row r="13" spans="1:18" ht="18" customHeight="1">
      <c r="A13" s="123">
        <v>8</v>
      </c>
      <c r="B13" s="2">
        <v>103</v>
      </c>
      <c r="C13" s="2" t="s">
        <v>71</v>
      </c>
      <c r="D13" s="120"/>
      <c r="E13" s="15"/>
      <c r="F13" s="15"/>
      <c r="G13" s="122">
        <f t="shared" si="0"/>
        <v>0</v>
      </c>
      <c r="H13" s="120"/>
      <c r="I13" s="15">
        <v>42</v>
      </c>
      <c r="J13" s="15">
        <v>15</v>
      </c>
      <c r="K13" s="15"/>
      <c r="L13" s="122">
        <f t="shared" si="1"/>
        <v>57</v>
      </c>
      <c r="M13" s="120">
        <v>18</v>
      </c>
      <c r="N13" s="15">
        <v>9</v>
      </c>
      <c r="O13" s="15"/>
      <c r="P13" s="15">
        <v>30</v>
      </c>
      <c r="Q13" s="122">
        <f t="shared" si="2"/>
        <v>57</v>
      </c>
      <c r="R13" s="130">
        <f t="shared" si="3"/>
        <v>114</v>
      </c>
    </row>
    <row r="14" spans="1:18" ht="18" customHeight="1">
      <c r="A14" s="123">
        <v>10</v>
      </c>
      <c r="B14" s="2">
        <v>57</v>
      </c>
      <c r="C14" s="2" t="s">
        <v>123</v>
      </c>
      <c r="D14" s="120"/>
      <c r="E14" s="15" t="s">
        <v>133</v>
      </c>
      <c r="F14" s="15">
        <v>24</v>
      </c>
      <c r="G14" s="122">
        <f t="shared" si="0"/>
        <v>24</v>
      </c>
      <c r="H14" s="120"/>
      <c r="I14" s="15">
        <v>6</v>
      </c>
      <c r="J14" s="15">
        <v>6</v>
      </c>
      <c r="K14" s="15"/>
      <c r="L14" s="122">
        <f t="shared" si="1"/>
        <v>12</v>
      </c>
      <c r="M14" s="120"/>
      <c r="N14" s="15">
        <v>18</v>
      </c>
      <c r="O14" s="15">
        <v>21</v>
      </c>
      <c r="P14" s="15"/>
      <c r="Q14" s="122">
        <f t="shared" si="2"/>
        <v>39</v>
      </c>
      <c r="R14" s="130">
        <f t="shared" si="3"/>
        <v>75</v>
      </c>
    </row>
    <row r="15" spans="1:18" ht="18" customHeight="1">
      <c r="A15" s="123">
        <v>10</v>
      </c>
      <c r="B15" s="2">
        <v>45</v>
      </c>
      <c r="C15" s="2" t="s">
        <v>27</v>
      </c>
      <c r="D15" s="120"/>
      <c r="E15" s="15"/>
      <c r="F15" s="15"/>
      <c r="G15" s="122">
        <f t="shared" si="0"/>
        <v>0</v>
      </c>
      <c r="H15" s="120"/>
      <c r="I15" s="15"/>
      <c r="J15" s="15"/>
      <c r="K15" s="15"/>
      <c r="L15" s="122">
        <f t="shared" si="1"/>
        <v>0</v>
      </c>
      <c r="M15" s="120">
        <v>18</v>
      </c>
      <c r="N15" s="15">
        <v>12</v>
      </c>
      <c r="O15" s="15">
        <v>21</v>
      </c>
      <c r="P15" s="15">
        <v>24</v>
      </c>
      <c r="Q15" s="122">
        <f t="shared" si="2"/>
        <v>75</v>
      </c>
      <c r="R15" s="130">
        <f t="shared" si="3"/>
        <v>75</v>
      </c>
    </row>
    <row r="16" spans="1:18" ht="18" customHeight="1">
      <c r="A16" s="123">
        <v>12</v>
      </c>
      <c r="B16" s="2">
        <v>133</v>
      </c>
      <c r="C16" s="2" t="s">
        <v>76</v>
      </c>
      <c r="D16" s="120"/>
      <c r="E16" s="15"/>
      <c r="F16" s="15">
        <v>9</v>
      </c>
      <c r="G16" s="122">
        <f t="shared" si="0"/>
        <v>9</v>
      </c>
      <c r="H16" s="120"/>
      <c r="I16" s="15">
        <v>24</v>
      </c>
      <c r="J16" s="15">
        <v>12</v>
      </c>
      <c r="K16" s="15"/>
      <c r="L16" s="122">
        <f t="shared" si="1"/>
        <v>36</v>
      </c>
      <c r="M16" s="120">
        <v>9</v>
      </c>
      <c r="N16" s="15">
        <v>12</v>
      </c>
      <c r="O16" s="15">
        <v>6</v>
      </c>
      <c r="P16" s="15"/>
      <c r="Q16" s="122">
        <f t="shared" si="2"/>
        <v>27</v>
      </c>
      <c r="R16" s="130">
        <f t="shared" si="3"/>
        <v>72</v>
      </c>
    </row>
    <row r="17" spans="1:18" ht="18" customHeight="1">
      <c r="A17" s="123">
        <v>13</v>
      </c>
      <c r="B17" s="2">
        <v>64</v>
      </c>
      <c r="C17" s="2" t="s">
        <v>35</v>
      </c>
      <c r="D17" s="120"/>
      <c r="E17" s="15">
        <v>18</v>
      </c>
      <c r="F17" s="15">
        <v>30</v>
      </c>
      <c r="G17" s="122">
        <f t="shared" si="0"/>
        <v>48</v>
      </c>
      <c r="H17" s="120"/>
      <c r="I17" s="15"/>
      <c r="J17" s="15"/>
      <c r="K17" s="15"/>
      <c r="L17" s="122">
        <f t="shared" si="1"/>
        <v>0</v>
      </c>
      <c r="M17" s="120"/>
      <c r="N17" s="15">
        <v>12</v>
      </c>
      <c r="O17" s="15"/>
      <c r="P17" s="15"/>
      <c r="Q17" s="122">
        <f t="shared" si="2"/>
        <v>12</v>
      </c>
      <c r="R17" s="130">
        <f t="shared" si="3"/>
        <v>60</v>
      </c>
    </row>
    <row r="18" spans="1:18" ht="18" customHeight="1">
      <c r="A18" s="123">
        <v>14</v>
      </c>
      <c r="B18" s="2">
        <v>66</v>
      </c>
      <c r="C18" s="2" t="s">
        <v>36</v>
      </c>
      <c r="D18" s="120"/>
      <c r="E18" s="15"/>
      <c r="F18" s="15"/>
      <c r="G18" s="122">
        <f t="shared" si="0"/>
        <v>0</v>
      </c>
      <c r="H18" s="120"/>
      <c r="I18" s="15"/>
      <c r="J18" s="15"/>
      <c r="K18" s="15"/>
      <c r="L18" s="122">
        <f t="shared" si="1"/>
        <v>0</v>
      </c>
      <c r="M18" s="120">
        <v>31</v>
      </c>
      <c r="N18" s="15"/>
      <c r="O18" s="15">
        <v>6</v>
      </c>
      <c r="P18" s="15">
        <v>18</v>
      </c>
      <c r="Q18" s="122">
        <f t="shared" si="2"/>
        <v>55</v>
      </c>
      <c r="R18" s="130">
        <f t="shared" si="3"/>
        <v>55</v>
      </c>
    </row>
    <row r="19" spans="1:18" ht="18" customHeight="1">
      <c r="A19" s="123">
        <v>15</v>
      </c>
      <c r="B19" s="2">
        <v>14</v>
      </c>
      <c r="C19" s="2" t="s">
        <v>16</v>
      </c>
      <c r="D19" s="120">
        <v>12</v>
      </c>
      <c r="E19" s="15"/>
      <c r="F19" s="15"/>
      <c r="G19" s="122">
        <f t="shared" si="0"/>
        <v>12</v>
      </c>
      <c r="H19" s="120">
        <v>33</v>
      </c>
      <c r="I19" s="15"/>
      <c r="J19" s="15">
        <v>6</v>
      </c>
      <c r="K19" s="15"/>
      <c r="L19" s="122">
        <f t="shared" si="1"/>
        <v>39</v>
      </c>
      <c r="M19" s="120"/>
      <c r="N19" s="15"/>
      <c r="O19" s="15"/>
      <c r="P19" s="15"/>
      <c r="Q19" s="122">
        <f t="shared" si="2"/>
        <v>0</v>
      </c>
      <c r="R19" s="130">
        <f t="shared" si="3"/>
        <v>51</v>
      </c>
    </row>
    <row r="20" spans="1:18" ht="18" customHeight="1">
      <c r="A20" s="123">
        <v>16</v>
      </c>
      <c r="B20" s="2">
        <v>23</v>
      </c>
      <c r="C20" s="2" t="s">
        <v>18</v>
      </c>
      <c r="D20" s="120"/>
      <c r="E20" s="15"/>
      <c r="F20" s="15"/>
      <c r="G20" s="122">
        <f t="shared" si="0"/>
        <v>0</v>
      </c>
      <c r="H20" s="120">
        <v>18</v>
      </c>
      <c r="I20" s="15"/>
      <c r="J20" s="15"/>
      <c r="K20" s="15"/>
      <c r="L20" s="122">
        <f t="shared" si="1"/>
        <v>18</v>
      </c>
      <c r="M20" s="120">
        <v>15</v>
      </c>
      <c r="N20" s="15"/>
      <c r="O20" s="15"/>
      <c r="P20" s="15"/>
      <c r="Q20" s="122">
        <f t="shared" si="2"/>
        <v>15</v>
      </c>
      <c r="R20" s="130">
        <f t="shared" si="3"/>
        <v>33</v>
      </c>
    </row>
    <row r="21" spans="1:18" ht="18" customHeight="1">
      <c r="A21" s="123">
        <v>17</v>
      </c>
      <c r="B21" s="2">
        <v>48</v>
      </c>
      <c r="C21" s="2" t="s">
        <v>30</v>
      </c>
      <c r="D21" s="120"/>
      <c r="E21" s="15"/>
      <c r="F21" s="15"/>
      <c r="G21" s="122">
        <f t="shared" si="0"/>
        <v>0</v>
      </c>
      <c r="H21" s="120">
        <v>9</v>
      </c>
      <c r="I21" s="15"/>
      <c r="J21" s="15"/>
      <c r="K21" s="15">
        <v>9</v>
      </c>
      <c r="L21" s="122">
        <f t="shared" si="1"/>
        <v>18</v>
      </c>
      <c r="M21" s="120">
        <v>12</v>
      </c>
      <c r="N21" s="15"/>
      <c r="O21" s="15"/>
      <c r="P21" s="15"/>
      <c r="Q21" s="122">
        <f t="shared" si="2"/>
        <v>12</v>
      </c>
      <c r="R21" s="130">
        <f t="shared" si="3"/>
        <v>30</v>
      </c>
    </row>
    <row r="22" spans="1:18" ht="18" customHeight="1">
      <c r="A22" s="123">
        <v>18</v>
      </c>
      <c r="B22" s="2">
        <v>42</v>
      </c>
      <c r="C22" s="2" t="s">
        <v>24</v>
      </c>
      <c r="D22" s="120">
        <v>12</v>
      </c>
      <c r="E22" s="15"/>
      <c r="F22" s="15"/>
      <c r="G22" s="122">
        <f t="shared" si="0"/>
        <v>12</v>
      </c>
      <c r="H22" s="120"/>
      <c r="I22" s="15"/>
      <c r="J22" s="15"/>
      <c r="K22" s="15"/>
      <c r="L22" s="122">
        <f t="shared" si="1"/>
        <v>0</v>
      </c>
      <c r="M22" s="120">
        <v>12</v>
      </c>
      <c r="N22" s="15"/>
      <c r="O22" s="15"/>
      <c r="P22" s="15"/>
      <c r="Q22" s="122">
        <f t="shared" si="2"/>
        <v>12</v>
      </c>
      <c r="R22" s="130">
        <f t="shared" si="3"/>
        <v>24</v>
      </c>
    </row>
    <row r="23" spans="1:18" ht="18" customHeight="1">
      <c r="A23" s="123">
        <v>19</v>
      </c>
      <c r="B23" s="2">
        <v>60</v>
      </c>
      <c r="C23" s="2" t="s">
        <v>34</v>
      </c>
      <c r="D23" s="120"/>
      <c r="E23" s="15"/>
      <c r="F23" s="15"/>
      <c r="G23" s="122">
        <f t="shared" si="0"/>
        <v>0</v>
      </c>
      <c r="H23" s="120"/>
      <c r="I23" s="15">
        <v>6</v>
      </c>
      <c r="J23" s="15"/>
      <c r="K23" s="15"/>
      <c r="L23" s="122">
        <f t="shared" si="1"/>
        <v>6</v>
      </c>
      <c r="M23" s="120"/>
      <c r="N23" s="15"/>
      <c r="O23" s="15">
        <v>15</v>
      </c>
      <c r="P23" s="15"/>
      <c r="Q23" s="122">
        <f t="shared" si="2"/>
        <v>15</v>
      </c>
      <c r="R23" s="130">
        <f t="shared" si="3"/>
        <v>21</v>
      </c>
    </row>
    <row r="24" spans="1:18" ht="18" customHeight="1">
      <c r="A24" s="123">
        <v>19</v>
      </c>
      <c r="B24" s="2">
        <v>43</v>
      </c>
      <c r="C24" s="2" t="s">
        <v>25</v>
      </c>
      <c r="D24" s="120"/>
      <c r="E24" s="15"/>
      <c r="F24" s="187"/>
      <c r="G24" s="24">
        <f t="shared" si="0"/>
        <v>0</v>
      </c>
      <c r="H24" s="120"/>
      <c r="I24" s="15"/>
      <c r="J24" s="15"/>
      <c r="K24" s="187"/>
      <c r="L24" s="122">
        <f t="shared" si="1"/>
        <v>0</v>
      </c>
      <c r="M24" s="120">
        <v>6</v>
      </c>
      <c r="N24" s="15">
        <v>6</v>
      </c>
      <c r="O24" s="15">
        <v>9</v>
      </c>
      <c r="P24" s="187"/>
      <c r="Q24" s="122">
        <f t="shared" si="2"/>
        <v>21</v>
      </c>
      <c r="R24" s="130">
        <f t="shared" si="3"/>
        <v>21</v>
      </c>
    </row>
    <row r="25" spans="1:18" ht="18" customHeight="1">
      <c r="A25" s="123">
        <v>21</v>
      </c>
      <c r="B25" s="2">
        <v>1</v>
      </c>
      <c r="C25" s="2" t="s">
        <v>10</v>
      </c>
      <c r="D25" s="120"/>
      <c r="E25" s="15">
        <v>6</v>
      </c>
      <c r="F25" s="15">
        <v>3</v>
      </c>
      <c r="G25" s="122">
        <f t="shared" si="0"/>
        <v>9</v>
      </c>
      <c r="H25" s="120"/>
      <c r="I25" s="15"/>
      <c r="J25" s="15">
        <v>9</v>
      </c>
      <c r="K25" s="15"/>
      <c r="L25" s="122">
        <f t="shared" si="1"/>
        <v>9</v>
      </c>
      <c r="M25" s="120"/>
      <c r="N25" s="15"/>
      <c r="O25" s="15"/>
      <c r="P25" s="121"/>
      <c r="Q25" s="122">
        <f t="shared" si="2"/>
        <v>0</v>
      </c>
      <c r="R25" s="130">
        <f t="shared" si="3"/>
        <v>18</v>
      </c>
    </row>
    <row r="26" spans="1:18" ht="18" customHeight="1">
      <c r="A26" s="123">
        <v>22</v>
      </c>
      <c r="B26" s="2">
        <v>52</v>
      </c>
      <c r="C26" s="2" t="s">
        <v>32</v>
      </c>
      <c r="D26" s="120"/>
      <c r="E26" s="15"/>
      <c r="F26" s="15">
        <v>6</v>
      </c>
      <c r="G26" s="122">
        <f t="shared" si="0"/>
        <v>6</v>
      </c>
      <c r="H26" s="120"/>
      <c r="I26" s="15"/>
      <c r="J26" s="15"/>
      <c r="K26" s="15"/>
      <c r="L26" s="122">
        <f t="shared" si="1"/>
        <v>0</v>
      </c>
      <c r="M26" s="120">
        <v>9</v>
      </c>
      <c r="N26" s="15"/>
      <c r="O26" s="15"/>
      <c r="P26" s="15"/>
      <c r="Q26" s="122">
        <f t="shared" si="2"/>
        <v>9</v>
      </c>
      <c r="R26" s="130">
        <f t="shared" si="3"/>
        <v>15</v>
      </c>
    </row>
    <row r="27" spans="1:18" ht="18" customHeight="1">
      <c r="A27" s="123">
        <v>23</v>
      </c>
      <c r="B27" s="2">
        <v>19</v>
      </c>
      <c r="C27" s="2" t="s">
        <v>73</v>
      </c>
      <c r="D27" s="120"/>
      <c r="E27" s="15"/>
      <c r="F27" s="15"/>
      <c r="G27" s="122">
        <f t="shared" si="0"/>
        <v>0</v>
      </c>
      <c r="H27" s="120"/>
      <c r="I27" s="15"/>
      <c r="J27" s="15"/>
      <c r="K27" s="15"/>
      <c r="L27" s="122">
        <f t="shared" si="1"/>
        <v>0</v>
      </c>
      <c r="M27" s="120">
        <v>12</v>
      </c>
      <c r="N27" s="15"/>
      <c r="O27" s="15"/>
      <c r="P27" s="15"/>
      <c r="Q27" s="122">
        <f t="shared" si="2"/>
        <v>12</v>
      </c>
      <c r="R27" s="130">
        <f t="shared" si="3"/>
        <v>12</v>
      </c>
    </row>
    <row r="28" spans="1:18" ht="18" customHeight="1">
      <c r="A28" s="123">
        <v>23</v>
      </c>
      <c r="B28" s="2">
        <v>125</v>
      </c>
      <c r="C28" s="2" t="s">
        <v>157</v>
      </c>
      <c r="D28" s="120"/>
      <c r="E28" s="15"/>
      <c r="F28" s="15"/>
      <c r="G28" s="122">
        <f t="shared" si="0"/>
        <v>0</v>
      </c>
      <c r="H28" s="120"/>
      <c r="I28" s="15"/>
      <c r="J28" s="15"/>
      <c r="K28" s="15"/>
      <c r="L28" s="122">
        <f t="shared" si="1"/>
        <v>0</v>
      </c>
      <c r="M28" s="120">
        <v>12</v>
      </c>
      <c r="N28" s="15"/>
      <c r="O28" s="15"/>
      <c r="P28" s="15"/>
      <c r="Q28" s="122">
        <f t="shared" si="2"/>
        <v>12</v>
      </c>
      <c r="R28" s="130">
        <f t="shared" si="3"/>
        <v>12</v>
      </c>
    </row>
    <row r="29" spans="1:18" ht="18" customHeight="1">
      <c r="A29" s="123">
        <v>23</v>
      </c>
      <c r="B29" s="2">
        <v>10</v>
      </c>
      <c r="C29" s="2" t="s">
        <v>14</v>
      </c>
      <c r="D29" s="120"/>
      <c r="E29" s="15"/>
      <c r="F29" s="15"/>
      <c r="G29" s="122">
        <f t="shared" si="0"/>
        <v>0</v>
      </c>
      <c r="H29" s="120"/>
      <c r="I29" s="15"/>
      <c r="J29" s="15"/>
      <c r="K29" s="15"/>
      <c r="L29" s="122">
        <f t="shared" si="1"/>
        <v>0</v>
      </c>
      <c r="M29" s="120">
        <v>12</v>
      </c>
      <c r="N29" s="15"/>
      <c r="O29" s="15"/>
      <c r="P29" s="15"/>
      <c r="Q29" s="122">
        <f t="shared" si="2"/>
        <v>12</v>
      </c>
      <c r="R29" s="130">
        <f t="shared" si="3"/>
        <v>12</v>
      </c>
    </row>
    <row r="30" spans="1:18" ht="18" customHeight="1">
      <c r="A30" s="123">
        <v>26</v>
      </c>
      <c r="B30" s="2">
        <v>129</v>
      </c>
      <c r="C30" s="2" t="s">
        <v>144</v>
      </c>
      <c r="D30" s="120"/>
      <c r="E30" s="15"/>
      <c r="F30" s="15"/>
      <c r="G30" s="122">
        <f t="shared" si="0"/>
        <v>0</v>
      </c>
      <c r="H30" s="120"/>
      <c r="I30" s="15">
        <v>4.5</v>
      </c>
      <c r="J30" s="15"/>
      <c r="K30" s="15"/>
      <c r="L30" s="122">
        <f t="shared" si="1"/>
        <v>4.5</v>
      </c>
      <c r="M30" s="120"/>
      <c r="N30" s="15"/>
      <c r="O30" s="15"/>
      <c r="P30" s="15">
        <v>6</v>
      </c>
      <c r="Q30" s="122">
        <f t="shared" si="2"/>
        <v>6</v>
      </c>
      <c r="R30" s="130">
        <f t="shared" si="3"/>
        <v>10.5</v>
      </c>
    </row>
    <row r="31" spans="1:18" ht="18" customHeight="1">
      <c r="A31" s="123">
        <v>27</v>
      </c>
      <c r="B31" s="2">
        <v>63</v>
      </c>
      <c r="C31" s="2" t="s">
        <v>82</v>
      </c>
      <c r="D31" s="120"/>
      <c r="E31" s="15"/>
      <c r="F31" s="15"/>
      <c r="G31" s="122">
        <f t="shared" si="0"/>
        <v>0</v>
      </c>
      <c r="H31" s="120"/>
      <c r="I31" s="15"/>
      <c r="J31" s="15"/>
      <c r="K31" s="15"/>
      <c r="L31" s="122">
        <f t="shared" si="1"/>
        <v>0</v>
      </c>
      <c r="M31" s="120"/>
      <c r="N31" s="15">
        <v>9</v>
      </c>
      <c r="O31" s="15"/>
      <c r="P31" s="15"/>
      <c r="Q31" s="122">
        <f t="shared" si="2"/>
        <v>9</v>
      </c>
      <c r="R31" s="130">
        <f t="shared" si="3"/>
        <v>9</v>
      </c>
    </row>
    <row r="32" spans="1:18" ht="18" customHeight="1">
      <c r="A32" s="123">
        <v>28</v>
      </c>
      <c r="B32" s="2">
        <v>36</v>
      </c>
      <c r="C32" s="2" t="s">
        <v>22</v>
      </c>
      <c r="D32" s="120"/>
      <c r="E32" s="15"/>
      <c r="F32" s="15"/>
      <c r="G32" s="122">
        <f t="shared" si="0"/>
        <v>0</v>
      </c>
      <c r="H32" s="120"/>
      <c r="I32" s="15"/>
      <c r="J32" s="15"/>
      <c r="K32" s="15"/>
      <c r="L32" s="122">
        <f t="shared" si="1"/>
        <v>0</v>
      </c>
      <c r="M32" s="120">
        <v>8</v>
      </c>
      <c r="N32" s="15"/>
      <c r="O32" s="15"/>
      <c r="P32" s="15"/>
      <c r="Q32" s="122">
        <f t="shared" si="2"/>
        <v>8</v>
      </c>
      <c r="R32" s="130">
        <f t="shared" si="3"/>
        <v>8</v>
      </c>
    </row>
    <row r="33" spans="1:18" ht="18" customHeight="1">
      <c r="A33" s="123">
        <v>29</v>
      </c>
      <c r="B33" s="2">
        <v>30</v>
      </c>
      <c r="C33" s="2" t="s">
        <v>63</v>
      </c>
      <c r="D33" s="120"/>
      <c r="E33" s="15"/>
      <c r="F33" s="15"/>
      <c r="G33" s="122">
        <f t="shared" si="0"/>
        <v>0</v>
      </c>
      <c r="H33" s="120"/>
      <c r="I33" s="15"/>
      <c r="J33" s="15"/>
      <c r="K33" s="15"/>
      <c r="L33" s="122">
        <f t="shared" si="1"/>
        <v>0</v>
      </c>
      <c r="M33" s="120"/>
      <c r="N33" s="15"/>
      <c r="O33" s="15">
        <v>6</v>
      </c>
      <c r="P33" s="15"/>
      <c r="Q33" s="122">
        <f t="shared" si="2"/>
        <v>6</v>
      </c>
      <c r="R33" s="130">
        <f t="shared" si="3"/>
        <v>6</v>
      </c>
    </row>
    <row r="34" spans="1:18" ht="18" customHeight="1">
      <c r="A34" s="123">
        <v>29</v>
      </c>
      <c r="B34" s="2">
        <v>112</v>
      </c>
      <c r="C34" s="2" t="s">
        <v>39</v>
      </c>
      <c r="D34" s="120"/>
      <c r="E34" s="15"/>
      <c r="F34" s="15"/>
      <c r="G34" s="122">
        <f t="shared" si="0"/>
        <v>0</v>
      </c>
      <c r="H34" s="120"/>
      <c r="I34" s="15"/>
      <c r="J34" s="15">
        <v>6</v>
      </c>
      <c r="K34" s="15"/>
      <c r="L34" s="122">
        <f t="shared" si="1"/>
        <v>6</v>
      </c>
      <c r="M34" s="120"/>
      <c r="N34" s="15"/>
      <c r="O34" s="15"/>
      <c r="P34" s="15"/>
      <c r="Q34" s="122">
        <f t="shared" si="2"/>
        <v>0</v>
      </c>
      <c r="R34" s="130">
        <f t="shared" si="3"/>
        <v>6</v>
      </c>
    </row>
    <row r="35" spans="1:18" ht="18" customHeight="1" thickBot="1">
      <c r="A35" s="188">
        <v>29</v>
      </c>
      <c r="B35" s="93">
        <v>122</v>
      </c>
      <c r="C35" s="93" t="s">
        <v>81</v>
      </c>
      <c r="D35" s="189"/>
      <c r="E35" s="190"/>
      <c r="F35" s="190"/>
      <c r="G35" s="191">
        <f t="shared" si="0"/>
        <v>0</v>
      </c>
      <c r="H35" s="189"/>
      <c r="I35" s="190"/>
      <c r="J35" s="190"/>
      <c r="K35" s="190"/>
      <c r="L35" s="191">
        <f t="shared" si="1"/>
        <v>0</v>
      </c>
      <c r="M35" s="189">
        <v>6</v>
      </c>
      <c r="N35" s="190"/>
      <c r="O35" s="190"/>
      <c r="P35" s="190"/>
      <c r="Q35" s="191">
        <f t="shared" si="2"/>
        <v>6</v>
      </c>
      <c r="R35" s="192">
        <f t="shared" si="3"/>
        <v>6</v>
      </c>
    </row>
    <row r="36" spans="1:18" ht="18" customHeight="1">
      <c r="A36" s="65"/>
      <c r="D36" s="73">
        <f>SUM(D5:D35)</f>
        <v>162</v>
      </c>
      <c r="E36" s="74">
        <f>SUM(E5:E35)</f>
        <v>102</v>
      </c>
      <c r="F36" s="73">
        <f>SUM(F5:F35)</f>
        <v>141</v>
      </c>
      <c r="G36" s="75">
        <f t="shared" si="0"/>
        <v>405</v>
      </c>
      <c r="H36" s="53">
        <f>SUM(H5:H35)</f>
        <v>369</v>
      </c>
      <c r="I36" s="53">
        <f>SUM(I5:I35)</f>
        <v>285</v>
      </c>
      <c r="J36" s="53">
        <f>SUM(J5:J35)</f>
        <v>243</v>
      </c>
      <c r="K36" s="53">
        <f>SUM(K5:K35)</f>
        <v>108</v>
      </c>
      <c r="L36" s="75">
        <f t="shared" si="1"/>
        <v>1005</v>
      </c>
      <c r="M36" s="53">
        <f>SUM(M5:M35)</f>
        <v>378</v>
      </c>
      <c r="N36" s="53">
        <f>SUM(N5:N35)</f>
        <v>204</v>
      </c>
      <c r="O36" s="76">
        <f>SUM(O5:O35)</f>
        <v>261</v>
      </c>
      <c r="P36" s="53">
        <f>SUM(P5:P35)</f>
        <v>108</v>
      </c>
      <c r="Q36" s="75">
        <f t="shared" si="2"/>
        <v>951</v>
      </c>
      <c r="R36" s="75">
        <f t="shared" si="3"/>
        <v>2361</v>
      </c>
    </row>
    <row r="37" spans="1:18" ht="18" customHeight="1">
      <c r="A37" s="65"/>
      <c r="B37" s="2"/>
      <c r="C37" s="2"/>
      <c r="D37" s="15"/>
      <c r="E37" s="15"/>
      <c r="F37" s="15"/>
      <c r="G37" s="24"/>
      <c r="H37" s="15"/>
      <c r="I37" s="15"/>
      <c r="J37" s="15"/>
      <c r="K37" s="15"/>
      <c r="L37" s="24"/>
      <c r="M37" s="15"/>
      <c r="N37" s="15"/>
      <c r="O37" s="15"/>
      <c r="P37" s="15"/>
      <c r="Q37" s="24"/>
      <c r="R37" s="24"/>
    </row>
    <row r="38" spans="1:18" ht="18" customHeight="1">
      <c r="A38" s="216" t="s">
        <v>94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</row>
    <row r="39" spans="1:17" ht="18" customHeight="1">
      <c r="A39" s="65"/>
      <c r="B39" s="2"/>
      <c r="C39" s="2"/>
      <c r="D39" s="15"/>
      <c r="E39" s="15"/>
      <c r="F39" s="15"/>
      <c r="G39" s="24"/>
      <c r="H39" s="15"/>
      <c r="I39" s="15"/>
      <c r="J39" s="15"/>
      <c r="K39" s="15"/>
      <c r="L39" s="24"/>
      <c r="M39" s="15"/>
      <c r="N39" s="15"/>
      <c r="O39" s="15"/>
      <c r="P39" s="15"/>
      <c r="Q39" s="24"/>
    </row>
    <row r="40" spans="1:18" ht="18" customHeight="1">
      <c r="A40" s="65"/>
      <c r="B40" s="21"/>
      <c r="C40" s="22"/>
      <c r="D40" s="15"/>
      <c r="E40" s="15"/>
      <c r="F40" s="15"/>
      <c r="G40" s="24"/>
      <c r="H40" s="15"/>
      <c r="I40" s="15"/>
      <c r="J40" s="15"/>
      <c r="K40" s="15"/>
      <c r="L40" s="24"/>
      <c r="M40" s="15"/>
      <c r="N40" s="15"/>
      <c r="O40" s="15"/>
      <c r="P40" s="15"/>
      <c r="Q40" s="24"/>
      <c r="R40" s="24"/>
    </row>
    <row r="41" spans="1:18" ht="18" customHeight="1">
      <c r="A41" s="6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8" customHeight="1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8" customHeight="1">
      <c r="A43" s="6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8" customHeight="1">
      <c r="A44" s="65"/>
      <c r="B44" s="2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46"/>
    </row>
    <row r="45" spans="1:17" ht="18" customHeight="1">
      <c r="A45" s="6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ht="18" customHeight="1">
      <c r="A46" s="65"/>
    </row>
    <row r="47" ht="18" customHeight="1">
      <c r="A47" s="65"/>
    </row>
    <row r="48" ht="18" customHeight="1">
      <c r="A48" s="65"/>
    </row>
    <row r="49" ht="18" customHeight="1">
      <c r="A49" s="65"/>
    </row>
    <row r="50" spans="1:4" ht="18" customHeight="1">
      <c r="A50" s="65"/>
      <c r="B50" s="21"/>
      <c r="C50" s="22"/>
      <c r="D50" s="15"/>
    </row>
    <row r="51" spans="2:4" ht="9" customHeight="1">
      <c r="B51" s="7"/>
      <c r="C51" s="7"/>
      <c r="D51" s="7"/>
    </row>
    <row r="52" ht="18" customHeight="1"/>
    <row r="53" ht="7.5" customHeight="1">
      <c r="A53" s="28"/>
    </row>
    <row r="54" ht="18" customHeight="1"/>
    <row r="55" ht="18" customHeight="1">
      <c r="A55" s="28"/>
    </row>
    <row r="56" ht="15" customHeight="1"/>
    <row r="57" ht="15" customHeight="1"/>
    <row r="58" ht="15" customHeight="1"/>
    <row r="59" ht="15" customHeight="1"/>
    <row r="60" spans="2:28" s="43" customFormat="1" ht="15" customHeight="1">
      <c r="B60" s="10"/>
      <c r="C60" s="16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4"/>
      <c r="T60" s="14"/>
      <c r="U60" s="14"/>
      <c r="V60" s="45"/>
      <c r="W60" s="14"/>
      <c r="X60" s="14"/>
      <c r="Y60" s="14"/>
      <c r="Z60" s="45"/>
      <c r="AA60" s="14"/>
      <c r="AB60" s="14"/>
    </row>
    <row r="66" ht="15" customHeight="1"/>
    <row r="67" ht="15" customHeight="1"/>
  </sheetData>
  <sheetProtection/>
  <mergeCells count="6">
    <mergeCell ref="A38:R38"/>
    <mergeCell ref="A1:R1"/>
    <mergeCell ref="D3:G3"/>
    <mergeCell ref="H3:L3"/>
    <mergeCell ref="M3:Q3"/>
    <mergeCell ref="R3:R4"/>
  </mergeCells>
  <printOptions horizontalCentered="1"/>
  <pageMargins left="0.31496062992125984" right="0.31496062992125984" top="0.7874015748031497" bottom="0.5905511811023623" header="0.5118110236220472" footer="0.5118110236220472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pane ySplit="3" topLeftCell="A4" activePane="bottomLeft" state="frozen"/>
      <selection pane="topLeft" activeCell="A54" sqref="A54:IV56"/>
      <selection pane="bottomLeft" activeCell="N27" sqref="N27"/>
    </sheetView>
  </sheetViews>
  <sheetFormatPr defaultColWidth="8.875" defaultRowHeight="12.75"/>
  <cols>
    <col min="1" max="1" width="5.125" style="27" customWidth="1"/>
    <col min="2" max="2" width="4.75390625" style="33" customWidth="1"/>
    <col min="3" max="3" width="9.75390625" style="34" customWidth="1"/>
    <col min="4" max="7" width="4.75390625" style="10" customWidth="1"/>
    <col min="8" max="8" width="4.75390625" style="8" customWidth="1"/>
    <col min="9" max="9" width="5.75390625" style="33" customWidth="1"/>
    <col min="10" max="14" width="4.75390625" style="8" customWidth="1"/>
    <col min="15" max="15" width="5.75390625" style="33" customWidth="1"/>
    <col min="16" max="16" width="9.25390625" style="33" customWidth="1"/>
    <col min="17" max="17" width="4.75390625" style="9" hidden="1" customWidth="1"/>
    <col min="18" max="20" width="3.75390625" style="8" hidden="1" customWidth="1"/>
    <col min="21" max="21" width="6.75390625" style="9" hidden="1" customWidth="1"/>
    <col min="22" max="23" width="6.75390625" style="8" hidden="1" customWidth="1"/>
    <col min="24" max="24" width="8.875" style="7" customWidth="1"/>
    <col min="25" max="25" width="9.375" style="7" bestFit="1" customWidth="1"/>
    <col min="26" max="16384" width="8.875" style="7" customWidth="1"/>
  </cols>
  <sheetData>
    <row r="1" spans="1:16" ht="21.75" customHeight="1" thickBot="1">
      <c r="A1" s="228" t="s">
        <v>158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</row>
    <row r="2" spans="1:16" ht="15" customHeight="1">
      <c r="A2" s="69"/>
      <c r="B2" s="41"/>
      <c r="C2" s="41"/>
      <c r="D2" s="224" t="s">
        <v>145</v>
      </c>
      <c r="E2" s="225"/>
      <c r="F2" s="225"/>
      <c r="G2" s="225"/>
      <c r="H2" s="225"/>
      <c r="I2" s="225"/>
      <c r="J2" s="226" t="s">
        <v>146</v>
      </c>
      <c r="K2" s="225"/>
      <c r="L2" s="225"/>
      <c r="M2" s="225"/>
      <c r="N2" s="225"/>
      <c r="O2" s="227"/>
      <c r="P2" s="80" t="s">
        <v>112</v>
      </c>
    </row>
    <row r="3" spans="1:23" ht="19.5" customHeight="1">
      <c r="A3" s="78" t="s">
        <v>113</v>
      </c>
      <c r="B3" s="6" t="s">
        <v>72</v>
      </c>
      <c r="C3" s="2" t="s">
        <v>54</v>
      </c>
      <c r="D3" s="77" t="s">
        <v>0</v>
      </c>
      <c r="E3" s="32" t="s">
        <v>105</v>
      </c>
      <c r="F3" s="32" t="s">
        <v>2</v>
      </c>
      <c r="G3" s="32" t="s">
        <v>106</v>
      </c>
      <c r="H3" s="32" t="s">
        <v>107</v>
      </c>
      <c r="I3" s="79" t="s">
        <v>49</v>
      </c>
      <c r="J3" s="78" t="s">
        <v>0</v>
      </c>
      <c r="K3" s="32" t="s">
        <v>105</v>
      </c>
      <c r="L3" s="32" t="s">
        <v>2</v>
      </c>
      <c r="M3" s="32" t="s">
        <v>106</v>
      </c>
      <c r="N3" s="32" t="s">
        <v>107</v>
      </c>
      <c r="O3" s="193" t="s">
        <v>49</v>
      </c>
      <c r="P3" s="81" t="s">
        <v>49</v>
      </c>
      <c r="Q3" s="9" t="s">
        <v>3</v>
      </c>
      <c r="R3" s="8" t="s">
        <v>4</v>
      </c>
      <c r="S3" s="8" t="s">
        <v>5</v>
      </c>
      <c r="T3" s="8" t="s">
        <v>6</v>
      </c>
      <c r="U3" s="9" t="s">
        <v>7</v>
      </c>
      <c r="V3" s="8" t="s">
        <v>8</v>
      </c>
      <c r="W3" s="8" t="s">
        <v>9</v>
      </c>
    </row>
    <row r="4" spans="1:16" ht="19.5" customHeight="1">
      <c r="A4" s="89">
        <v>1</v>
      </c>
      <c r="B4" s="2">
        <v>12</v>
      </c>
      <c r="C4" s="2" t="s">
        <v>15</v>
      </c>
      <c r="D4" s="77">
        <v>8</v>
      </c>
      <c r="E4" s="32">
        <v>20</v>
      </c>
      <c r="F4" s="32">
        <v>18</v>
      </c>
      <c r="G4" s="32">
        <v>26</v>
      </c>
      <c r="H4" s="137">
        <v>20</v>
      </c>
      <c r="I4" s="159">
        <f aca="true" t="shared" si="0" ref="I4:I24">SUM(D4:H4)</f>
        <v>92</v>
      </c>
      <c r="J4" s="77">
        <v>8</v>
      </c>
      <c r="K4" s="32">
        <v>8</v>
      </c>
      <c r="L4" s="32"/>
      <c r="M4" s="32"/>
      <c r="N4" s="137"/>
      <c r="O4" s="159">
        <f aca="true" t="shared" si="1" ref="O4:O24">SUM(J4:N4)</f>
        <v>16</v>
      </c>
      <c r="P4" s="194">
        <f aca="true" t="shared" si="2" ref="P4:P24">I4+O4</f>
        <v>108</v>
      </c>
    </row>
    <row r="5" spans="1:23" ht="15" customHeight="1">
      <c r="A5" s="89">
        <v>2</v>
      </c>
      <c r="B5" s="2">
        <v>9</v>
      </c>
      <c r="C5" s="2" t="s">
        <v>13</v>
      </c>
      <c r="D5" s="77">
        <v>22</v>
      </c>
      <c r="E5" s="32">
        <v>18</v>
      </c>
      <c r="F5" s="32">
        <v>18</v>
      </c>
      <c r="G5" s="32">
        <v>36</v>
      </c>
      <c r="H5" s="137">
        <v>10</v>
      </c>
      <c r="I5" s="159">
        <f t="shared" si="0"/>
        <v>104</v>
      </c>
      <c r="J5" s="32"/>
      <c r="K5" s="32"/>
      <c r="L5" s="32"/>
      <c r="M5" s="32"/>
      <c r="N5" s="32"/>
      <c r="O5" s="159">
        <f t="shared" si="1"/>
        <v>0</v>
      </c>
      <c r="P5" s="140">
        <f t="shared" si="2"/>
        <v>104</v>
      </c>
      <c r="Q5" s="9">
        <v>0</v>
      </c>
      <c r="R5" s="8">
        <v>0</v>
      </c>
      <c r="S5" s="8">
        <v>0</v>
      </c>
      <c r="T5" s="8">
        <v>0</v>
      </c>
      <c r="U5" s="9">
        <v>0</v>
      </c>
      <c r="V5" s="8">
        <v>0</v>
      </c>
      <c r="W5" s="8">
        <v>0</v>
      </c>
    </row>
    <row r="6" spans="1:16" ht="15" customHeight="1">
      <c r="A6" s="89">
        <v>3</v>
      </c>
      <c r="B6" s="2">
        <v>24</v>
      </c>
      <c r="C6" s="2" t="s">
        <v>19</v>
      </c>
      <c r="D6" s="77"/>
      <c r="E6" s="32"/>
      <c r="F6" s="32"/>
      <c r="G6" s="32"/>
      <c r="H6" s="137"/>
      <c r="I6" s="159">
        <f t="shared" si="0"/>
        <v>0</v>
      </c>
      <c r="J6" s="32"/>
      <c r="K6" s="32">
        <v>8</v>
      </c>
      <c r="L6" s="32">
        <v>28</v>
      </c>
      <c r="M6" s="32">
        <v>20</v>
      </c>
      <c r="N6" s="32">
        <v>32</v>
      </c>
      <c r="O6" s="159">
        <f t="shared" si="1"/>
        <v>88</v>
      </c>
      <c r="P6" s="140">
        <f t="shared" si="2"/>
        <v>88</v>
      </c>
    </row>
    <row r="7" spans="1:16" ht="15" customHeight="1">
      <c r="A7" s="89">
        <v>4</v>
      </c>
      <c r="B7" s="2">
        <v>119</v>
      </c>
      <c r="C7" s="2" t="s">
        <v>41</v>
      </c>
      <c r="D7" s="77">
        <v>8</v>
      </c>
      <c r="E7" s="32"/>
      <c r="F7" s="32"/>
      <c r="G7" s="32">
        <v>8</v>
      </c>
      <c r="H7" s="137"/>
      <c r="I7" s="159">
        <f t="shared" si="0"/>
        <v>16</v>
      </c>
      <c r="J7" s="32">
        <v>40</v>
      </c>
      <c r="K7" s="32">
        <v>8</v>
      </c>
      <c r="L7" s="32"/>
      <c r="M7" s="32"/>
      <c r="N7" s="32"/>
      <c r="O7" s="159">
        <f t="shared" si="1"/>
        <v>48</v>
      </c>
      <c r="P7" s="140">
        <f t="shared" si="2"/>
        <v>64</v>
      </c>
    </row>
    <row r="8" spans="1:16" ht="15" customHeight="1">
      <c r="A8" s="89">
        <v>5</v>
      </c>
      <c r="B8" s="2">
        <v>103</v>
      </c>
      <c r="C8" s="2" t="s">
        <v>71</v>
      </c>
      <c r="D8" s="77"/>
      <c r="E8" s="32"/>
      <c r="F8" s="32">
        <v>8</v>
      </c>
      <c r="G8" s="32"/>
      <c r="H8" s="137">
        <v>10</v>
      </c>
      <c r="I8" s="159">
        <f t="shared" si="0"/>
        <v>18</v>
      </c>
      <c r="J8" s="32">
        <v>16</v>
      </c>
      <c r="K8" s="32"/>
      <c r="L8" s="32">
        <v>10</v>
      </c>
      <c r="M8" s="32"/>
      <c r="N8" s="32">
        <v>10</v>
      </c>
      <c r="O8" s="159">
        <f t="shared" si="1"/>
        <v>36</v>
      </c>
      <c r="P8" s="140">
        <f t="shared" si="2"/>
        <v>54</v>
      </c>
    </row>
    <row r="9" spans="1:16" ht="15" customHeight="1">
      <c r="A9" s="89">
        <v>6</v>
      </c>
      <c r="B9" s="2">
        <v>132</v>
      </c>
      <c r="C9" s="2" t="s">
        <v>43</v>
      </c>
      <c r="D9" s="77"/>
      <c r="E9" s="32">
        <v>8</v>
      </c>
      <c r="F9" s="32"/>
      <c r="G9" s="32"/>
      <c r="H9" s="137"/>
      <c r="I9" s="159">
        <f t="shared" si="0"/>
        <v>8</v>
      </c>
      <c r="J9" s="32"/>
      <c r="K9" s="32">
        <v>5</v>
      </c>
      <c r="L9" s="32">
        <v>16</v>
      </c>
      <c r="M9" s="32">
        <v>18</v>
      </c>
      <c r="N9" s="32"/>
      <c r="O9" s="159">
        <f t="shared" si="1"/>
        <v>39</v>
      </c>
      <c r="P9" s="140">
        <f t="shared" si="2"/>
        <v>47</v>
      </c>
    </row>
    <row r="10" spans="1:16" ht="15" customHeight="1">
      <c r="A10" s="89">
        <v>7</v>
      </c>
      <c r="B10" s="2">
        <v>121</v>
      </c>
      <c r="C10" s="2" t="s">
        <v>42</v>
      </c>
      <c r="D10" s="77">
        <v>8</v>
      </c>
      <c r="E10" s="32">
        <v>18</v>
      </c>
      <c r="F10" s="32">
        <v>8</v>
      </c>
      <c r="G10" s="32"/>
      <c r="H10" s="137"/>
      <c r="I10" s="159">
        <f t="shared" si="0"/>
        <v>34</v>
      </c>
      <c r="J10" s="32"/>
      <c r="K10" s="32"/>
      <c r="L10" s="32">
        <v>10</v>
      </c>
      <c r="M10" s="32"/>
      <c r="N10" s="32"/>
      <c r="O10" s="159">
        <f t="shared" si="1"/>
        <v>10</v>
      </c>
      <c r="P10" s="140">
        <f t="shared" si="2"/>
        <v>44</v>
      </c>
    </row>
    <row r="11" spans="1:16" ht="15" customHeight="1">
      <c r="A11" s="89">
        <v>8</v>
      </c>
      <c r="B11" s="2">
        <v>64</v>
      </c>
      <c r="C11" s="2" t="s">
        <v>35</v>
      </c>
      <c r="D11" s="77"/>
      <c r="E11" s="32"/>
      <c r="F11" s="32"/>
      <c r="G11" s="32"/>
      <c r="H11" s="137"/>
      <c r="I11" s="159">
        <f t="shared" si="0"/>
        <v>0</v>
      </c>
      <c r="J11" s="32"/>
      <c r="K11" s="32">
        <v>10</v>
      </c>
      <c r="L11" s="32">
        <v>12</v>
      </c>
      <c r="M11" s="32">
        <v>18</v>
      </c>
      <c r="N11" s="156"/>
      <c r="O11" s="159">
        <f t="shared" si="1"/>
        <v>40</v>
      </c>
      <c r="P11" s="140">
        <f t="shared" si="2"/>
        <v>40</v>
      </c>
    </row>
    <row r="12" spans="1:16" ht="15" customHeight="1">
      <c r="A12" s="89">
        <v>8</v>
      </c>
      <c r="B12" s="2">
        <v>57</v>
      </c>
      <c r="C12" s="2" t="s">
        <v>110</v>
      </c>
      <c r="D12" s="77"/>
      <c r="E12" s="32"/>
      <c r="F12" s="32"/>
      <c r="G12" s="32"/>
      <c r="H12" s="137"/>
      <c r="I12" s="159">
        <f t="shared" si="0"/>
        <v>0</v>
      </c>
      <c r="J12" s="32"/>
      <c r="K12" s="32">
        <v>8</v>
      </c>
      <c r="L12" s="32">
        <v>10</v>
      </c>
      <c r="M12" s="32">
        <v>12</v>
      </c>
      <c r="N12" s="167">
        <v>10</v>
      </c>
      <c r="O12" s="168">
        <f t="shared" si="1"/>
        <v>40</v>
      </c>
      <c r="P12" s="169">
        <f t="shared" si="2"/>
        <v>40</v>
      </c>
    </row>
    <row r="13" spans="1:16" ht="15" customHeight="1">
      <c r="A13" s="89">
        <v>10</v>
      </c>
      <c r="B13" s="2">
        <v>116</v>
      </c>
      <c r="C13" s="2" t="s">
        <v>40</v>
      </c>
      <c r="D13" s="77"/>
      <c r="E13" s="32"/>
      <c r="F13" s="32"/>
      <c r="G13" s="32"/>
      <c r="H13" s="137"/>
      <c r="I13" s="159">
        <f t="shared" si="0"/>
        <v>0</v>
      </c>
      <c r="J13" s="32"/>
      <c r="K13" s="32"/>
      <c r="L13" s="32">
        <v>10</v>
      </c>
      <c r="M13" s="32">
        <v>16</v>
      </c>
      <c r="N13" s="32"/>
      <c r="O13" s="159">
        <f t="shared" si="1"/>
        <v>26</v>
      </c>
      <c r="P13" s="140">
        <f t="shared" si="2"/>
        <v>26</v>
      </c>
    </row>
    <row r="14" spans="1:16" ht="15" customHeight="1">
      <c r="A14" s="89">
        <v>11</v>
      </c>
      <c r="B14" s="2">
        <v>52</v>
      </c>
      <c r="C14" s="2" t="s">
        <v>32</v>
      </c>
      <c r="D14" s="77">
        <v>8</v>
      </c>
      <c r="E14" s="32"/>
      <c r="F14" s="32"/>
      <c r="G14" s="32"/>
      <c r="H14" s="137"/>
      <c r="I14" s="159">
        <f t="shared" si="0"/>
        <v>8</v>
      </c>
      <c r="J14" s="32"/>
      <c r="K14" s="32"/>
      <c r="L14" s="32"/>
      <c r="M14" s="32">
        <v>12</v>
      </c>
      <c r="N14" s="32"/>
      <c r="O14" s="159">
        <f t="shared" si="1"/>
        <v>12</v>
      </c>
      <c r="P14" s="140">
        <f t="shared" si="2"/>
        <v>20</v>
      </c>
    </row>
    <row r="15" spans="1:16" ht="15" customHeight="1">
      <c r="A15" s="89">
        <v>12</v>
      </c>
      <c r="B15" s="2">
        <v>14</v>
      </c>
      <c r="C15" s="2" t="s">
        <v>16</v>
      </c>
      <c r="D15" s="77"/>
      <c r="E15" s="32"/>
      <c r="F15" s="32">
        <v>8</v>
      </c>
      <c r="G15" s="32"/>
      <c r="H15" s="137">
        <v>10</v>
      </c>
      <c r="I15" s="159">
        <f t="shared" si="0"/>
        <v>18</v>
      </c>
      <c r="J15" s="32"/>
      <c r="K15" s="32"/>
      <c r="L15" s="32"/>
      <c r="M15" s="32"/>
      <c r="N15" s="32"/>
      <c r="O15" s="159">
        <f t="shared" si="1"/>
        <v>0</v>
      </c>
      <c r="P15" s="140">
        <f t="shared" si="2"/>
        <v>18</v>
      </c>
    </row>
    <row r="16" spans="1:16" ht="15" customHeight="1">
      <c r="A16" s="89">
        <v>13</v>
      </c>
      <c r="B16" s="2">
        <v>1</v>
      </c>
      <c r="C16" s="2" t="s">
        <v>10</v>
      </c>
      <c r="D16" s="77"/>
      <c r="E16" s="32"/>
      <c r="F16" s="32"/>
      <c r="G16" s="32"/>
      <c r="H16" s="137"/>
      <c r="I16" s="159">
        <f t="shared" si="0"/>
        <v>0</v>
      </c>
      <c r="J16" s="32"/>
      <c r="K16" s="32">
        <v>5</v>
      </c>
      <c r="L16" s="32"/>
      <c r="M16" s="32">
        <v>8</v>
      </c>
      <c r="N16" s="32"/>
      <c r="O16" s="159">
        <f t="shared" si="1"/>
        <v>13</v>
      </c>
      <c r="P16" s="140">
        <f t="shared" si="2"/>
        <v>13</v>
      </c>
    </row>
    <row r="17" spans="1:16" ht="15" customHeight="1">
      <c r="A17" s="89">
        <v>14</v>
      </c>
      <c r="B17" s="2">
        <v>42</v>
      </c>
      <c r="C17" s="2" t="s">
        <v>24</v>
      </c>
      <c r="D17" s="77"/>
      <c r="E17" s="32"/>
      <c r="F17" s="32">
        <v>12</v>
      </c>
      <c r="G17" s="32"/>
      <c r="H17" s="137"/>
      <c r="I17" s="159">
        <f t="shared" si="0"/>
        <v>12</v>
      </c>
      <c r="J17" s="32"/>
      <c r="K17" s="32"/>
      <c r="L17" s="32"/>
      <c r="M17" s="32"/>
      <c r="N17" s="32"/>
      <c r="O17" s="159">
        <f t="shared" si="1"/>
        <v>0</v>
      </c>
      <c r="P17" s="140">
        <f t="shared" si="2"/>
        <v>12</v>
      </c>
    </row>
    <row r="18" spans="1:25" ht="15" customHeight="1">
      <c r="A18" s="89">
        <v>15</v>
      </c>
      <c r="B18" s="2">
        <v>133</v>
      </c>
      <c r="C18" s="2" t="s">
        <v>76</v>
      </c>
      <c r="D18" s="77"/>
      <c r="E18" s="32"/>
      <c r="F18" s="32"/>
      <c r="G18" s="32"/>
      <c r="H18" s="137"/>
      <c r="I18" s="159">
        <f t="shared" si="0"/>
        <v>0</v>
      </c>
      <c r="J18" s="32">
        <v>10</v>
      </c>
      <c r="K18" s="32"/>
      <c r="L18" s="32"/>
      <c r="M18" s="32"/>
      <c r="N18" s="32"/>
      <c r="O18" s="159">
        <f t="shared" si="1"/>
        <v>10</v>
      </c>
      <c r="P18" s="140">
        <f t="shared" si="2"/>
        <v>10</v>
      </c>
      <c r="Q18" s="9">
        <v>0</v>
      </c>
      <c r="R18" s="8">
        <v>0</v>
      </c>
      <c r="S18" s="8">
        <v>0</v>
      </c>
      <c r="T18" s="8">
        <v>0</v>
      </c>
      <c r="U18" s="9">
        <v>0</v>
      </c>
      <c r="V18" s="8">
        <v>0</v>
      </c>
      <c r="W18" s="8">
        <v>0</v>
      </c>
      <c r="X18" s="23"/>
      <c r="Y18" s="23"/>
    </row>
    <row r="19" spans="1:25" ht="15" customHeight="1">
      <c r="A19" s="89">
        <v>15</v>
      </c>
      <c r="B19" s="2">
        <v>26</v>
      </c>
      <c r="C19" s="2" t="s">
        <v>58</v>
      </c>
      <c r="D19" s="77"/>
      <c r="E19" s="32"/>
      <c r="F19" s="32"/>
      <c r="G19" s="32"/>
      <c r="H19" s="137"/>
      <c r="I19" s="159">
        <f t="shared" si="0"/>
        <v>0</v>
      </c>
      <c r="J19" s="32">
        <v>10</v>
      </c>
      <c r="K19" s="32"/>
      <c r="L19" s="32"/>
      <c r="M19" s="32"/>
      <c r="N19" s="32"/>
      <c r="O19" s="159">
        <f t="shared" si="1"/>
        <v>10</v>
      </c>
      <c r="P19" s="140">
        <f t="shared" si="2"/>
        <v>10</v>
      </c>
      <c r="Q19" s="9">
        <v>0</v>
      </c>
      <c r="R19" s="8">
        <v>0</v>
      </c>
      <c r="S19" s="8">
        <v>0</v>
      </c>
      <c r="T19" s="8">
        <v>0</v>
      </c>
      <c r="U19" s="9">
        <v>0</v>
      </c>
      <c r="V19" s="8">
        <v>0</v>
      </c>
      <c r="W19" s="8">
        <v>0</v>
      </c>
      <c r="X19" s="23"/>
      <c r="Y19" s="23"/>
    </row>
    <row r="20" spans="1:25" ht="15" customHeight="1">
      <c r="A20" s="89">
        <v>15</v>
      </c>
      <c r="B20" s="2">
        <v>60</v>
      </c>
      <c r="C20" s="2" t="s">
        <v>34</v>
      </c>
      <c r="D20" s="77"/>
      <c r="E20" s="32"/>
      <c r="F20" s="32"/>
      <c r="G20" s="32"/>
      <c r="H20" s="137"/>
      <c r="I20" s="159">
        <f t="shared" si="0"/>
        <v>0</v>
      </c>
      <c r="J20" s="32">
        <v>10</v>
      </c>
      <c r="K20" s="32"/>
      <c r="L20" s="32"/>
      <c r="M20" s="32"/>
      <c r="N20" s="32"/>
      <c r="O20" s="159">
        <f t="shared" si="1"/>
        <v>10</v>
      </c>
      <c r="P20" s="140">
        <f t="shared" si="2"/>
        <v>10</v>
      </c>
      <c r="Q20" s="9">
        <v>0</v>
      </c>
      <c r="R20" s="8">
        <v>0</v>
      </c>
      <c r="S20" s="8">
        <v>0</v>
      </c>
      <c r="T20" s="8">
        <v>0</v>
      </c>
      <c r="U20" s="9">
        <v>0</v>
      </c>
      <c r="V20" s="8">
        <v>0</v>
      </c>
      <c r="W20" s="8">
        <v>0</v>
      </c>
      <c r="X20" s="23"/>
      <c r="Y20" s="23"/>
    </row>
    <row r="21" spans="1:23" ht="15" customHeight="1">
      <c r="A21" s="89">
        <v>18</v>
      </c>
      <c r="B21" s="2">
        <v>20</v>
      </c>
      <c r="C21" s="2" t="s">
        <v>117</v>
      </c>
      <c r="D21" s="77"/>
      <c r="E21" s="32"/>
      <c r="F21" s="32"/>
      <c r="G21" s="32"/>
      <c r="H21" s="137"/>
      <c r="I21" s="159">
        <f t="shared" si="0"/>
        <v>0</v>
      </c>
      <c r="J21" s="32">
        <v>8</v>
      </c>
      <c r="K21" s="32"/>
      <c r="L21" s="32"/>
      <c r="M21" s="32"/>
      <c r="N21" s="32"/>
      <c r="O21" s="159">
        <f t="shared" si="1"/>
        <v>8</v>
      </c>
      <c r="P21" s="140">
        <f t="shared" si="2"/>
        <v>8</v>
      </c>
      <c r="Q21" s="9">
        <v>0</v>
      </c>
      <c r="R21" s="8">
        <v>0</v>
      </c>
      <c r="S21" s="8">
        <v>0</v>
      </c>
      <c r="T21" s="8">
        <v>0</v>
      </c>
      <c r="U21" s="9">
        <v>0</v>
      </c>
      <c r="V21" s="8">
        <v>0</v>
      </c>
      <c r="W21" s="8">
        <v>0</v>
      </c>
    </row>
    <row r="22" spans="1:23" ht="15" customHeight="1">
      <c r="A22" s="89">
        <v>18</v>
      </c>
      <c r="B22" s="2">
        <v>108</v>
      </c>
      <c r="C22" s="2" t="s">
        <v>98</v>
      </c>
      <c r="D22" s="77"/>
      <c r="E22" s="32"/>
      <c r="F22" s="32"/>
      <c r="G22" s="32"/>
      <c r="H22" s="137"/>
      <c r="I22" s="159">
        <f t="shared" si="0"/>
        <v>0</v>
      </c>
      <c r="J22" s="32"/>
      <c r="K22" s="32"/>
      <c r="L22" s="32"/>
      <c r="M22" s="32">
        <v>8</v>
      </c>
      <c r="N22" s="32"/>
      <c r="O22" s="159">
        <f t="shared" si="1"/>
        <v>8</v>
      </c>
      <c r="P22" s="140">
        <f t="shared" si="2"/>
        <v>8</v>
      </c>
      <c r="Q22" s="9">
        <v>0</v>
      </c>
      <c r="R22" s="8">
        <v>0</v>
      </c>
      <c r="S22" s="8">
        <v>0</v>
      </c>
      <c r="T22" s="8">
        <v>0</v>
      </c>
      <c r="U22" s="9">
        <v>0</v>
      </c>
      <c r="V22" s="8">
        <v>0</v>
      </c>
      <c r="W22" s="8">
        <v>0</v>
      </c>
    </row>
    <row r="23" spans="1:16" ht="15" customHeight="1">
      <c r="A23" s="89">
        <v>18</v>
      </c>
      <c r="B23" s="2">
        <v>49</v>
      </c>
      <c r="C23" s="2" t="s">
        <v>31</v>
      </c>
      <c r="D23" s="77"/>
      <c r="E23" s="32"/>
      <c r="F23" s="32">
        <v>8</v>
      </c>
      <c r="G23" s="32"/>
      <c r="H23" s="137"/>
      <c r="I23" s="159">
        <f t="shared" si="0"/>
        <v>8</v>
      </c>
      <c r="J23" s="32"/>
      <c r="K23" s="32"/>
      <c r="L23" s="32"/>
      <c r="M23" s="32"/>
      <c r="N23" s="32"/>
      <c r="O23" s="159">
        <f t="shared" si="1"/>
        <v>0</v>
      </c>
      <c r="P23" s="140">
        <f t="shared" si="2"/>
        <v>8</v>
      </c>
    </row>
    <row r="24" spans="1:16" ht="15" customHeight="1" thickBot="1">
      <c r="A24" s="91">
        <v>18</v>
      </c>
      <c r="B24" s="93">
        <v>122</v>
      </c>
      <c r="C24" s="93" t="s">
        <v>81</v>
      </c>
      <c r="D24" s="141">
        <v>8</v>
      </c>
      <c r="E24" s="138"/>
      <c r="F24" s="138"/>
      <c r="G24" s="138"/>
      <c r="H24" s="139"/>
      <c r="I24" s="170">
        <f t="shared" si="0"/>
        <v>8</v>
      </c>
      <c r="J24" s="138"/>
      <c r="K24" s="138"/>
      <c r="L24" s="138"/>
      <c r="M24" s="138"/>
      <c r="N24" s="138"/>
      <c r="O24" s="170">
        <f t="shared" si="1"/>
        <v>0</v>
      </c>
      <c r="P24" s="171">
        <f t="shared" si="2"/>
        <v>8</v>
      </c>
    </row>
    <row r="25" spans="1:16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23" ht="15" customHeight="1">
      <c r="A28"/>
      <c r="B28" s="1"/>
      <c r="C28" s="1"/>
      <c r="D28" s="4"/>
      <c r="E28" s="4"/>
      <c r="F28" s="4"/>
      <c r="G28" s="4"/>
      <c r="H28"/>
      <c r="I28" s="4"/>
      <c r="J28"/>
      <c r="K28"/>
      <c r="L28"/>
      <c r="M28"/>
      <c r="N28"/>
      <c r="O28" s="4"/>
      <c r="P28" s="4"/>
      <c r="Q28" s="9">
        <v>0</v>
      </c>
      <c r="R28" s="8">
        <v>0</v>
      </c>
      <c r="S28" s="8">
        <v>0</v>
      </c>
      <c r="T28" s="8">
        <v>0</v>
      </c>
      <c r="U28" s="9">
        <v>0</v>
      </c>
      <c r="V28" s="8">
        <v>0</v>
      </c>
      <c r="W28" s="8">
        <v>0</v>
      </c>
    </row>
    <row r="29" spans="1:16" ht="15" customHeight="1">
      <c r="A29"/>
      <c r="B29" s="1"/>
      <c r="C29" s="1"/>
      <c r="D29" s="32">
        <f>SUM(D4:D24)</f>
        <v>62</v>
      </c>
      <c r="E29" s="32">
        <f aca="true" t="shared" si="3" ref="E29:P29">SUM(E4:E24)</f>
        <v>64</v>
      </c>
      <c r="F29" s="32">
        <f t="shared" si="3"/>
        <v>80</v>
      </c>
      <c r="G29" s="32">
        <f t="shared" si="3"/>
        <v>70</v>
      </c>
      <c r="H29" s="32">
        <f t="shared" si="3"/>
        <v>50</v>
      </c>
      <c r="I29" s="32">
        <f t="shared" si="3"/>
        <v>326</v>
      </c>
      <c r="J29" s="32">
        <f t="shared" si="3"/>
        <v>102</v>
      </c>
      <c r="K29" s="32">
        <f t="shared" si="3"/>
        <v>52</v>
      </c>
      <c r="L29" s="32">
        <f t="shared" si="3"/>
        <v>96</v>
      </c>
      <c r="M29" s="32">
        <f t="shared" si="3"/>
        <v>112</v>
      </c>
      <c r="N29" s="32">
        <f t="shared" si="3"/>
        <v>52</v>
      </c>
      <c r="O29" s="32">
        <f t="shared" si="3"/>
        <v>414</v>
      </c>
      <c r="P29" s="32">
        <f t="shared" si="3"/>
        <v>740</v>
      </c>
    </row>
    <row r="30" spans="1:16" ht="15" customHeight="1">
      <c r="A30"/>
      <c r="B30" s="1"/>
      <c r="C30" s="1"/>
      <c r="D30" s="4"/>
      <c r="E30" s="4"/>
      <c r="F30" s="4"/>
      <c r="G30" s="4"/>
      <c r="H30"/>
      <c r="I30" s="4"/>
      <c r="J30"/>
      <c r="K30"/>
      <c r="L30"/>
      <c r="M30"/>
      <c r="N30"/>
      <c r="O30" s="4"/>
      <c r="P30" s="4"/>
    </row>
    <row r="31" spans="1:23" ht="15" customHeight="1">
      <c r="A31"/>
      <c r="B31" s="1"/>
      <c r="C31" s="1"/>
      <c r="D31" s="7"/>
      <c r="E31" s="32"/>
      <c r="F31" s="32"/>
      <c r="G31" s="32"/>
      <c r="H31" s="32"/>
      <c r="I31" s="7"/>
      <c r="J31" s="32"/>
      <c r="K31" s="32"/>
      <c r="L31" s="32"/>
      <c r="M31" s="32"/>
      <c r="N31" s="32"/>
      <c r="O31" s="7"/>
      <c r="P31" s="7"/>
      <c r="Q31" s="9">
        <v>0</v>
      </c>
      <c r="R31" s="8">
        <v>0</v>
      </c>
      <c r="S31" s="8">
        <v>0</v>
      </c>
      <c r="T31" s="8">
        <v>0</v>
      </c>
      <c r="U31" s="9">
        <v>0</v>
      </c>
      <c r="V31" s="8">
        <v>0</v>
      </c>
      <c r="W31" s="8">
        <v>0</v>
      </c>
    </row>
    <row r="33" spans="1:16" ht="12.75">
      <c r="A33" s="216" t="s">
        <v>95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</row>
    <row r="36" spans="2:23" s="43" customFormat="1" ht="12.7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5"/>
      <c r="R36" s="14"/>
      <c r="S36" s="14"/>
      <c r="T36" s="14"/>
      <c r="U36" s="45"/>
      <c r="V36" s="14"/>
      <c r="W36" s="14"/>
    </row>
    <row r="44" ht="15" customHeight="1"/>
    <row r="45" ht="15" customHeight="1"/>
  </sheetData>
  <sheetProtection/>
  <mergeCells count="4">
    <mergeCell ref="A33:P33"/>
    <mergeCell ref="D2:I2"/>
    <mergeCell ref="J2:O2"/>
    <mergeCell ref="A1:P1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6"/>
  <sheetViews>
    <sheetView zoomScalePageLayoutView="0" workbookViewId="0" topLeftCell="A1">
      <pane ySplit="3" topLeftCell="A17" activePane="bottomLeft" state="frozen"/>
      <selection pane="topLeft" activeCell="A54" sqref="A54:IV56"/>
      <selection pane="bottomLeft" activeCell="A1" sqref="A1:P1"/>
    </sheetView>
  </sheetViews>
  <sheetFormatPr defaultColWidth="9.00390625" defaultRowHeight="12.75"/>
  <cols>
    <col min="1" max="1" width="4.00390625" style="44" customWidth="1"/>
    <col min="2" max="2" width="5.125" style="44" customWidth="1"/>
    <col min="3" max="3" width="9.75390625" style="44" customWidth="1"/>
    <col min="4" max="9" width="4.75390625" style="44" customWidth="1"/>
    <col min="10" max="10" width="5.75390625" style="100" customWidth="1"/>
    <col min="11" max="15" width="4.75390625" style="44" customWidth="1"/>
    <col min="16" max="16" width="5.75390625" style="100" customWidth="1"/>
  </cols>
  <sheetData>
    <row r="1" spans="1:43" ht="36" customHeight="1" thickBot="1">
      <c r="A1" s="231" t="s">
        <v>163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16" ht="19.5" customHeight="1">
      <c r="A2" s="235" t="s">
        <v>53</v>
      </c>
      <c r="B2" s="94"/>
      <c r="C2" s="94"/>
      <c r="D2" s="238" t="s">
        <v>145</v>
      </c>
      <c r="E2" s="225"/>
      <c r="F2" s="225"/>
      <c r="G2" s="225"/>
      <c r="H2" s="225"/>
      <c r="I2" s="227"/>
      <c r="J2" s="237" t="s">
        <v>146</v>
      </c>
      <c r="K2" s="238"/>
      <c r="L2" s="238"/>
      <c r="M2" s="238"/>
      <c r="N2" s="238"/>
      <c r="O2" s="239"/>
      <c r="P2" s="240" t="s">
        <v>49</v>
      </c>
    </row>
    <row r="3" spans="1:16" ht="18" customHeight="1" thickBot="1">
      <c r="A3" s="236"/>
      <c r="B3" s="198" t="s">
        <v>114</v>
      </c>
      <c r="C3" s="198" t="s">
        <v>54</v>
      </c>
      <c r="D3" s="198" t="s">
        <v>0</v>
      </c>
      <c r="E3" s="198" t="s">
        <v>105</v>
      </c>
      <c r="F3" s="198" t="s">
        <v>2</v>
      </c>
      <c r="G3" s="198" t="s">
        <v>106</v>
      </c>
      <c r="H3" s="198" t="s">
        <v>107</v>
      </c>
      <c r="I3" s="102" t="s">
        <v>115</v>
      </c>
      <c r="J3" s="198" t="s">
        <v>0</v>
      </c>
      <c r="K3" s="198" t="s">
        <v>105</v>
      </c>
      <c r="L3" s="198" t="s">
        <v>2</v>
      </c>
      <c r="M3" s="198" t="s">
        <v>106</v>
      </c>
      <c r="N3" s="198" t="s">
        <v>107</v>
      </c>
      <c r="O3" s="102" t="s">
        <v>115</v>
      </c>
      <c r="P3" s="241"/>
    </row>
    <row r="4" spans="1:16" ht="15" customHeight="1">
      <c r="A4" s="95">
        <v>1</v>
      </c>
      <c r="B4" s="2">
        <v>119</v>
      </c>
      <c r="C4" s="2" t="s">
        <v>41</v>
      </c>
      <c r="D4" s="2">
        <v>53</v>
      </c>
      <c r="E4" s="2">
        <v>19</v>
      </c>
      <c r="F4" s="2">
        <v>36</v>
      </c>
      <c r="G4" s="2">
        <v>18</v>
      </c>
      <c r="H4" s="2">
        <v>12</v>
      </c>
      <c r="I4" s="142">
        <f aca="true" t="shared" si="0" ref="I4:I42">SUM(D4:H4)</f>
        <v>138</v>
      </c>
      <c r="J4" s="2">
        <v>53</v>
      </c>
      <c r="K4" s="2">
        <v>8</v>
      </c>
      <c r="L4" s="2">
        <v>34</v>
      </c>
      <c r="M4" s="2">
        <v>3</v>
      </c>
      <c r="N4" s="2">
        <v>3</v>
      </c>
      <c r="O4" s="142">
        <f aca="true" t="shared" si="1" ref="O4:O42">SUM(J4:N4)</f>
        <v>101</v>
      </c>
      <c r="P4" s="142">
        <f aca="true" t="shared" si="2" ref="P4:P42">I4+O4</f>
        <v>239</v>
      </c>
    </row>
    <row r="5" spans="1:16" ht="15" customHeight="1">
      <c r="A5" s="95">
        <v>2</v>
      </c>
      <c r="B5" s="2">
        <v>9</v>
      </c>
      <c r="C5" s="2" t="s">
        <v>13</v>
      </c>
      <c r="D5" s="2">
        <v>113</v>
      </c>
      <c r="E5" s="2">
        <v>23</v>
      </c>
      <c r="F5" s="2">
        <v>41</v>
      </c>
      <c r="G5" s="2">
        <v>25</v>
      </c>
      <c r="H5" s="2">
        <v>13</v>
      </c>
      <c r="I5" s="142">
        <f t="shared" si="0"/>
        <v>215</v>
      </c>
      <c r="J5" s="2"/>
      <c r="K5" s="2"/>
      <c r="L5" s="2"/>
      <c r="M5" s="2"/>
      <c r="N5" s="2"/>
      <c r="O5" s="142">
        <f t="shared" si="1"/>
        <v>0</v>
      </c>
      <c r="P5" s="142">
        <f t="shared" si="2"/>
        <v>215</v>
      </c>
    </row>
    <row r="6" spans="1:16" ht="15" customHeight="1">
      <c r="A6" s="95">
        <v>3</v>
      </c>
      <c r="B6" s="2">
        <v>24</v>
      </c>
      <c r="C6" s="2" t="s">
        <v>19</v>
      </c>
      <c r="D6" s="2">
        <v>13</v>
      </c>
      <c r="E6" s="2">
        <v>7</v>
      </c>
      <c r="F6" s="2">
        <v>21</v>
      </c>
      <c r="G6" s="2">
        <v>14</v>
      </c>
      <c r="H6" s="2">
        <v>6</v>
      </c>
      <c r="I6" s="142">
        <f t="shared" si="0"/>
        <v>61</v>
      </c>
      <c r="J6" s="2">
        <v>12</v>
      </c>
      <c r="K6" s="2">
        <v>2</v>
      </c>
      <c r="L6" s="2">
        <v>21</v>
      </c>
      <c r="M6" s="2">
        <v>23</v>
      </c>
      <c r="N6" s="2"/>
      <c r="O6" s="142">
        <f t="shared" si="1"/>
        <v>58</v>
      </c>
      <c r="P6" s="142">
        <f t="shared" si="2"/>
        <v>119</v>
      </c>
    </row>
    <row r="7" spans="1:16" ht="15" customHeight="1">
      <c r="A7" s="95">
        <v>4</v>
      </c>
      <c r="B7" s="2">
        <v>132</v>
      </c>
      <c r="C7" s="2" t="s">
        <v>43</v>
      </c>
      <c r="D7" s="2">
        <v>14</v>
      </c>
      <c r="E7" s="2">
        <v>12</v>
      </c>
      <c r="F7" s="2">
        <v>6</v>
      </c>
      <c r="G7" s="2">
        <v>23</v>
      </c>
      <c r="H7" s="2">
        <v>3</v>
      </c>
      <c r="I7" s="142">
        <f t="shared" si="0"/>
        <v>58</v>
      </c>
      <c r="J7" s="2">
        <v>6</v>
      </c>
      <c r="K7" s="2">
        <v>12</v>
      </c>
      <c r="L7" s="2">
        <v>6</v>
      </c>
      <c r="M7" s="2">
        <v>6</v>
      </c>
      <c r="N7" s="2"/>
      <c r="O7" s="142">
        <f t="shared" si="1"/>
        <v>30</v>
      </c>
      <c r="P7" s="142">
        <f t="shared" si="2"/>
        <v>88</v>
      </c>
    </row>
    <row r="8" spans="1:16" ht="15" customHeight="1">
      <c r="A8" s="95">
        <v>5</v>
      </c>
      <c r="B8" s="2">
        <v>103</v>
      </c>
      <c r="C8" s="2" t="s">
        <v>71</v>
      </c>
      <c r="D8" s="2">
        <v>20</v>
      </c>
      <c r="E8" s="2"/>
      <c r="F8" s="2">
        <v>15</v>
      </c>
      <c r="G8" s="2"/>
      <c r="H8" s="2">
        <v>12</v>
      </c>
      <c r="I8" s="142">
        <f t="shared" si="0"/>
        <v>47</v>
      </c>
      <c r="J8" s="2">
        <v>9</v>
      </c>
      <c r="K8" s="2"/>
      <c r="L8" s="2">
        <v>15</v>
      </c>
      <c r="M8" s="2"/>
      <c r="N8" s="2">
        <v>9</v>
      </c>
      <c r="O8" s="142">
        <f t="shared" si="1"/>
        <v>33</v>
      </c>
      <c r="P8" s="142">
        <f t="shared" si="2"/>
        <v>80</v>
      </c>
    </row>
    <row r="9" spans="1:16" ht="15" customHeight="1">
      <c r="A9" s="95">
        <v>6</v>
      </c>
      <c r="B9" s="2">
        <v>23</v>
      </c>
      <c r="C9" s="2" t="s">
        <v>18</v>
      </c>
      <c r="D9" s="2">
        <v>35</v>
      </c>
      <c r="E9" s="2">
        <v>8</v>
      </c>
      <c r="F9" s="2">
        <v>6</v>
      </c>
      <c r="G9" s="2">
        <v>20</v>
      </c>
      <c r="H9" s="2">
        <v>6</v>
      </c>
      <c r="I9" s="142">
        <f t="shared" si="0"/>
        <v>75</v>
      </c>
      <c r="J9" s="2">
        <v>2</v>
      </c>
      <c r="K9" s="2"/>
      <c r="L9" s="2"/>
      <c r="M9" s="2"/>
      <c r="N9" s="2"/>
      <c r="O9" s="142">
        <f t="shared" si="1"/>
        <v>2</v>
      </c>
      <c r="P9" s="142">
        <f t="shared" si="2"/>
        <v>77</v>
      </c>
    </row>
    <row r="10" spans="1:16" ht="15" customHeight="1">
      <c r="A10" s="95">
        <v>7</v>
      </c>
      <c r="B10" s="2">
        <v>133</v>
      </c>
      <c r="C10" s="2" t="s">
        <v>76</v>
      </c>
      <c r="D10" s="2">
        <v>10</v>
      </c>
      <c r="E10" s="2">
        <v>6</v>
      </c>
      <c r="F10" s="2">
        <v>12</v>
      </c>
      <c r="G10" s="2">
        <v>2</v>
      </c>
      <c r="H10" s="2">
        <v>6</v>
      </c>
      <c r="I10" s="142">
        <f t="shared" si="0"/>
        <v>36</v>
      </c>
      <c r="J10" s="2">
        <v>19</v>
      </c>
      <c r="K10" s="2">
        <v>2</v>
      </c>
      <c r="L10" s="2">
        <v>15</v>
      </c>
      <c r="M10" s="2"/>
      <c r="N10" s="2">
        <v>3</v>
      </c>
      <c r="O10" s="142">
        <f t="shared" si="1"/>
        <v>39</v>
      </c>
      <c r="P10" s="142">
        <f t="shared" si="2"/>
        <v>75</v>
      </c>
    </row>
    <row r="11" spans="1:16" ht="15" customHeight="1">
      <c r="A11" s="95">
        <v>8</v>
      </c>
      <c r="B11" s="2">
        <v>11</v>
      </c>
      <c r="C11" s="2" t="s">
        <v>124</v>
      </c>
      <c r="D11" s="2">
        <v>29</v>
      </c>
      <c r="E11" s="2">
        <v>14</v>
      </c>
      <c r="F11" s="2">
        <v>15</v>
      </c>
      <c r="G11" s="2">
        <v>1</v>
      </c>
      <c r="H11" s="2"/>
      <c r="I11" s="142">
        <f t="shared" si="0"/>
        <v>59</v>
      </c>
      <c r="J11" s="2">
        <v>9</v>
      </c>
      <c r="K11" s="2"/>
      <c r="L11" s="2">
        <v>3</v>
      </c>
      <c r="M11" s="2"/>
      <c r="N11" s="2"/>
      <c r="O11" s="142">
        <f t="shared" si="1"/>
        <v>12</v>
      </c>
      <c r="P11" s="142">
        <f t="shared" si="2"/>
        <v>71</v>
      </c>
    </row>
    <row r="12" spans="1:16" ht="15" customHeight="1">
      <c r="A12" s="95">
        <v>9</v>
      </c>
      <c r="B12" s="2">
        <v>10</v>
      </c>
      <c r="C12" s="2" t="s">
        <v>14</v>
      </c>
      <c r="D12" s="2">
        <v>49</v>
      </c>
      <c r="E12" s="2">
        <v>7</v>
      </c>
      <c r="F12" s="2">
        <v>6</v>
      </c>
      <c r="G12" s="2">
        <v>4</v>
      </c>
      <c r="H12" s="2"/>
      <c r="I12" s="142">
        <f t="shared" si="0"/>
        <v>66</v>
      </c>
      <c r="J12" s="2"/>
      <c r="K12" s="2"/>
      <c r="L12" s="2"/>
      <c r="M12" s="2"/>
      <c r="N12" s="2"/>
      <c r="O12" s="142">
        <f t="shared" si="1"/>
        <v>0</v>
      </c>
      <c r="P12" s="142">
        <f t="shared" si="2"/>
        <v>66</v>
      </c>
    </row>
    <row r="13" spans="1:16" ht="15" customHeight="1">
      <c r="A13" s="95">
        <v>10</v>
      </c>
      <c r="B13" s="2">
        <v>12</v>
      </c>
      <c r="C13" s="2" t="s">
        <v>85</v>
      </c>
      <c r="D13" s="2">
        <v>27</v>
      </c>
      <c r="E13" s="2">
        <v>9</v>
      </c>
      <c r="F13" s="2">
        <v>6</v>
      </c>
      <c r="G13" s="2">
        <v>6</v>
      </c>
      <c r="H13" s="2"/>
      <c r="I13" s="142">
        <f t="shared" si="0"/>
        <v>48</v>
      </c>
      <c r="J13" s="2">
        <v>11</v>
      </c>
      <c r="K13" s="2"/>
      <c r="L13" s="2">
        <v>6</v>
      </c>
      <c r="M13" s="2"/>
      <c r="N13" s="2"/>
      <c r="O13" s="142">
        <f t="shared" si="1"/>
        <v>17</v>
      </c>
      <c r="P13" s="142">
        <f t="shared" si="2"/>
        <v>65</v>
      </c>
    </row>
    <row r="14" spans="1:16" ht="15" customHeight="1">
      <c r="A14" s="95">
        <v>11</v>
      </c>
      <c r="B14" s="2">
        <v>121</v>
      </c>
      <c r="C14" s="2" t="s">
        <v>42</v>
      </c>
      <c r="D14" s="2">
        <v>19</v>
      </c>
      <c r="E14" s="2">
        <v>7</v>
      </c>
      <c r="F14" s="2">
        <v>25</v>
      </c>
      <c r="G14" s="2">
        <v>9</v>
      </c>
      <c r="H14" s="2">
        <v>3</v>
      </c>
      <c r="I14" s="142">
        <f t="shared" si="0"/>
        <v>63</v>
      </c>
      <c r="J14" s="2"/>
      <c r="K14" s="2"/>
      <c r="L14" s="2"/>
      <c r="M14" s="2"/>
      <c r="N14" s="2"/>
      <c r="O14" s="142">
        <f t="shared" si="1"/>
        <v>0</v>
      </c>
      <c r="P14" s="142">
        <f t="shared" si="2"/>
        <v>63</v>
      </c>
    </row>
    <row r="15" spans="1:16" ht="15" customHeight="1">
      <c r="A15" s="95">
        <v>12</v>
      </c>
      <c r="B15" s="2">
        <v>61</v>
      </c>
      <c r="C15" s="2" t="s">
        <v>78</v>
      </c>
      <c r="D15" s="2">
        <v>22</v>
      </c>
      <c r="E15" s="2">
        <v>6</v>
      </c>
      <c r="F15" s="2"/>
      <c r="G15" s="2">
        <v>12</v>
      </c>
      <c r="H15" s="2"/>
      <c r="I15" s="142">
        <f t="shared" si="0"/>
        <v>40</v>
      </c>
      <c r="J15" s="2">
        <v>18</v>
      </c>
      <c r="K15" s="2"/>
      <c r="L15" s="2"/>
      <c r="M15" s="2">
        <v>3</v>
      </c>
      <c r="N15" s="2"/>
      <c r="O15" s="142">
        <f t="shared" si="1"/>
        <v>21</v>
      </c>
      <c r="P15" s="142">
        <f t="shared" si="2"/>
        <v>61</v>
      </c>
    </row>
    <row r="16" spans="1:16" ht="15" customHeight="1">
      <c r="A16" s="95">
        <v>13</v>
      </c>
      <c r="B16" s="2">
        <v>112</v>
      </c>
      <c r="C16" s="2" t="s">
        <v>39</v>
      </c>
      <c r="D16" s="2">
        <v>9</v>
      </c>
      <c r="E16" s="2">
        <v>9</v>
      </c>
      <c r="F16" s="2">
        <v>6</v>
      </c>
      <c r="G16" s="2"/>
      <c r="H16" s="2">
        <v>3</v>
      </c>
      <c r="I16" s="142">
        <f t="shared" si="0"/>
        <v>27</v>
      </c>
      <c r="J16" s="2">
        <v>15</v>
      </c>
      <c r="K16" s="2">
        <v>6</v>
      </c>
      <c r="L16" s="2">
        <v>11</v>
      </c>
      <c r="M16" s="2"/>
      <c r="N16" s="2"/>
      <c r="O16" s="142">
        <f t="shared" si="1"/>
        <v>32</v>
      </c>
      <c r="P16" s="142">
        <f t="shared" si="2"/>
        <v>59</v>
      </c>
    </row>
    <row r="17" spans="1:16" ht="15" customHeight="1">
      <c r="A17" s="95">
        <v>13</v>
      </c>
      <c r="B17" s="2">
        <v>64</v>
      </c>
      <c r="C17" s="2" t="s">
        <v>35</v>
      </c>
      <c r="D17" s="2">
        <v>13</v>
      </c>
      <c r="E17" s="2">
        <v>2</v>
      </c>
      <c r="F17" s="2"/>
      <c r="G17" s="2">
        <v>2</v>
      </c>
      <c r="H17" s="2"/>
      <c r="I17" s="142">
        <f t="shared" si="0"/>
        <v>17</v>
      </c>
      <c r="J17" s="2">
        <v>21</v>
      </c>
      <c r="K17" s="2">
        <v>14</v>
      </c>
      <c r="L17" s="2"/>
      <c r="M17" s="2">
        <v>3</v>
      </c>
      <c r="N17" s="2">
        <v>4</v>
      </c>
      <c r="O17" s="142">
        <f t="shared" si="1"/>
        <v>42</v>
      </c>
      <c r="P17" s="142">
        <f t="shared" si="2"/>
        <v>59</v>
      </c>
    </row>
    <row r="18" spans="1:16" ht="15" customHeight="1">
      <c r="A18" s="95">
        <v>15</v>
      </c>
      <c r="B18" s="2">
        <v>14</v>
      </c>
      <c r="C18" s="2" t="s">
        <v>16</v>
      </c>
      <c r="D18" s="2">
        <v>28</v>
      </c>
      <c r="E18" s="2">
        <v>4</v>
      </c>
      <c r="F18" s="2">
        <v>16</v>
      </c>
      <c r="G18" s="2">
        <v>7</v>
      </c>
      <c r="H18" s="2">
        <v>3</v>
      </c>
      <c r="I18" s="142">
        <f t="shared" si="0"/>
        <v>58</v>
      </c>
      <c r="J18" s="2"/>
      <c r="K18" s="2"/>
      <c r="L18" s="2"/>
      <c r="M18" s="2"/>
      <c r="N18" s="2"/>
      <c r="O18" s="142">
        <f t="shared" si="1"/>
        <v>0</v>
      </c>
      <c r="P18" s="142">
        <f t="shared" si="2"/>
        <v>58</v>
      </c>
    </row>
    <row r="19" spans="1:16" ht="15" customHeight="1">
      <c r="A19" s="95">
        <v>16</v>
      </c>
      <c r="B19" s="2">
        <v>45</v>
      </c>
      <c r="C19" s="2" t="s">
        <v>27</v>
      </c>
      <c r="D19" s="2">
        <v>21</v>
      </c>
      <c r="E19" s="2">
        <v>9</v>
      </c>
      <c r="F19" s="2"/>
      <c r="G19" s="2">
        <v>24</v>
      </c>
      <c r="H19" s="2"/>
      <c r="I19" s="142">
        <f t="shared" si="0"/>
        <v>54</v>
      </c>
      <c r="J19" s="2"/>
      <c r="K19" s="2"/>
      <c r="L19" s="2"/>
      <c r="M19" s="2"/>
      <c r="N19" s="2"/>
      <c r="O19" s="142">
        <f t="shared" si="1"/>
        <v>0</v>
      </c>
      <c r="P19" s="142">
        <f t="shared" si="2"/>
        <v>54</v>
      </c>
    </row>
    <row r="20" spans="1:16" ht="15" customHeight="1">
      <c r="A20" s="95">
        <v>17</v>
      </c>
      <c r="B20" s="2">
        <v>116</v>
      </c>
      <c r="C20" s="2" t="s">
        <v>40</v>
      </c>
      <c r="D20" s="2">
        <v>3</v>
      </c>
      <c r="E20" s="2"/>
      <c r="F20" s="2">
        <v>2</v>
      </c>
      <c r="G20" s="2">
        <v>9</v>
      </c>
      <c r="H20" s="2"/>
      <c r="I20" s="142">
        <f t="shared" si="0"/>
        <v>14</v>
      </c>
      <c r="J20" s="2">
        <v>6</v>
      </c>
      <c r="K20" s="2">
        <v>11</v>
      </c>
      <c r="L20" s="2">
        <v>15</v>
      </c>
      <c r="M20" s="2">
        <v>7</v>
      </c>
      <c r="N20" s="2"/>
      <c r="O20" s="142">
        <f t="shared" si="1"/>
        <v>39</v>
      </c>
      <c r="P20" s="142">
        <f t="shared" si="2"/>
        <v>53</v>
      </c>
    </row>
    <row r="21" spans="1:16" ht="15" customHeight="1">
      <c r="A21" s="95">
        <v>18</v>
      </c>
      <c r="B21" s="2">
        <v>129</v>
      </c>
      <c r="C21" s="2" t="s">
        <v>144</v>
      </c>
      <c r="D21" s="2">
        <v>22</v>
      </c>
      <c r="E21" s="2">
        <v>7</v>
      </c>
      <c r="F21" s="2">
        <v>3</v>
      </c>
      <c r="G21" s="2">
        <v>9</v>
      </c>
      <c r="H21" s="2"/>
      <c r="I21" s="142">
        <f t="shared" si="0"/>
        <v>41</v>
      </c>
      <c r="J21" s="2">
        <v>4</v>
      </c>
      <c r="K21" s="2">
        <v>2</v>
      </c>
      <c r="L21" s="2"/>
      <c r="M21" s="2">
        <v>4</v>
      </c>
      <c r="N21" s="2"/>
      <c r="O21" s="142">
        <f t="shared" si="1"/>
        <v>10</v>
      </c>
      <c r="P21" s="142">
        <f t="shared" si="2"/>
        <v>51</v>
      </c>
    </row>
    <row r="22" spans="1:16" ht="15" customHeight="1">
      <c r="A22" s="95">
        <v>19</v>
      </c>
      <c r="B22" s="2">
        <v>49</v>
      </c>
      <c r="C22" s="2" t="s">
        <v>31</v>
      </c>
      <c r="D22" s="2">
        <v>24</v>
      </c>
      <c r="E22" s="2">
        <v>3</v>
      </c>
      <c r="F22" s="2">
        <v>10</v>
      </c>
      <c r="G22" s="2">
        <v>7</v>
      </c>
      <c r="H22" s="2">
        <v>6</v>
      </c>
      <c r="I22" s="142">
        <f t="shared" si="0"/>
        <v>50</v>
      </c>
      <c r="J22" s="2"/>
      <c r="K22" s="2"/>
      <c r="L22" s="2"/>
      <c r="M22" s="2"/>
      <c r="N22" s="2"/>
      <c r="O22" s="142">
        <f t="shared" si="1"/>
        <v>0</v>
      </c>
      <c r="P22" s="142">
        <f t="shared" si="2"/>
        <v>50</v>
      </c>
    </row>
    <row r="23" spans="1:16" ht="15" customHeight="1">
      <c r="A23" s="95">
        <v>20</v>
      </c>
      <c r="B23" s="2">
        <v>66</v>
      </c>
      <c r="C23" s="2" t="s">
        <v>36</v>
      </c>
      <c r="D23" s="2">
        <v>15</v>
      </c>
      <c r="E23" s="2">
        <v>5</v>
      </c>
      <c r="F23" s="2">
        <v>6</v>
      </c>
      <c r="G23" s="2">
        <v>6</v>
      </c>
      <c r="H23" s="2">
        <v>6</v>
      </c>
      <c r="I23" s="142">
        <f t="shared" si="0"/>
        <v>38</v>
      </c>
      <c r="J23" s="2"/>
      <c r="K23" s="2"/>
      <c r="L23" s="2">
        <v>6</v>
      </c>
      <c r="M23" s="2"/>
      <c r="N23" s="2">
        <v>3</v>
      </c>
      <c r="O23" s="142">
        <f t="shared" si="1"/>
        <v>9</v>
      </c>
      <c r="P23" s="142">
        <f t="shared" si="2"/>
        <v>47</v>
      </c>
    </row>
    <row r="24" spans="1:16" ht="15" customHeight="1">
      <c r="A24" s="95">
        <v>21</v>
      </c>
      <c r="B24" s="2">
        <v>60</v>
      </c>
      <c r="C24" s="2" t="s">
        <v>34</v>
      </c>
      <c r="D24" s="2">
        <v>17</v>
      </c>
      <c r="E24" s="2"/>
      <c r="F24" s="2">
        <v>3</v>
      </c>
      <c r="G24" s="2">
        <v>2</v>
      </c>
      <c r="H24" s="2">
        <v>3</v>
      </c>
      <c r="I24" s="142">
        <f t="shared" si="0"/>
        <v>25</v>
      </c>
      <c r="J24" s="2">
        <v>16</v>
      </c>
      <c r="K24" s="2">
        <v>3</v>
      </c>
      <c r="L24" s="2"/>
      <c r="M24" s="2"/>
      <c r="N24" s="2"/>
      <c r="O24" s="142">
        <f t="shared" si="1"/>
        <v>19</v>
      </c>
      <c r="P24" s="142">
        <f t="shared" si="2"/>
        <v>44</v>
      </c>
    </row>
    <row r="25" spans="1:16" ht="15" customHeight="1">
      <c r="A25" s="95">
        <v>22</v>
      </c>
      <c r="B25" s="2">
        <v>42</v>
      </c>
      <c r="C25" s="2" t="s">
        <v>24</v>
      </c>
      <c r="D25" s="2">
        <v>19</v>
      </c>
      <c r="E25" s="2">
        <v>6</v>
      </c>
      <c r="F25" s="2">
        <v>9</v>
      </c>
      <c r="G25" s="2"/>
      <c r="H25" s="2">
        <v>3</v>
      </c>
      <c r="I25" s="142">
        <f t="shared" si="0"/>
        <v>37</v>
      </c>
      <c r="J25" s="2"/>
      <c r="K25" s="2"/>
      <c r="L25" s="2"/>
      <c r="M25" s="2"/>
      <c r="N25" s="2"/>
      <c r="O25" s="142">
        <f t="shared" si="1"/>
        <v>0</v>
      </c>
      <c r="P25" s="142">
        <f t="shared" si="2"/>
        <v>37</v>
      </c>
    </row>
    <row r="26" spans="1:16" ht="15" customHeight="1">
      <c r="A26" s="95">
        <v>23</v>
      </c>
      <c r="B26" s="2">
        <v>38</v>
      </c>
      <c r="C26" s="2" t="s">
        <v>62</v>
      </c>
      <c r="D26" s="2">
        <v>29</v>
      </c>
      <c r="E26" s="2">
        <v>1</v>
      </c>
      <c r="F26" s="2">
        <v>3</v>
      </c>
      <c r="G26" s="2">
        <v>3</v>
      </c>
      <c r="H26" s="2"/>
      <c r="I26" s="142">
        <f t="shared" si="0"/>
        <v>36</v>
      </c>
      <c r="J26" s="2"/>
      <c r="K26" s="2"/>
      <c r="L26" s="2"/>
      <c r="M26" s="2"/>
      <c r="N26" s="2"/>
      <c r="O26" s="142">
        <f t="shared" si="1"/>
        <v>0</v>
      </c>
      <c r="P26" s="142">
        <f t="shared" si="2"/>
        <v>36</v>
      </c>
    </row>
    <row r="27" spans="1:16" ht="15" customHeight="1">
      <c r="A27" s="95">
        <v>24</v>
      </c>
      <c r="B27" s="2">
        <v>17</v>
      </c>
      <c r="C27" s="2" t="s">
        <v>17</v>
      </c>
      <c r="D27" s="2">
        <v>23</v>
      </c>
      <c r="E27" s="2">
        <v>5</v>
      </c>
      <c r="F27" s="2">
        <v>3</v>
      </c>
      <c r="G27" s="2"/>
      <c r="H27" s="2"/>
      <c r="I27" s="142">
        <f t="shared" si="0"/>
        <v>31</v>
      </c>
      <c r="J27" s="2"/>
      <c r="K27" s="2"/>
      <c r="L27" s="2"/>
      <c r="M27" s="2"/>
      <c r="N27" s="2"/>
      <c r="O27" s="142">
        <f t="shared" si="1"/>
        <v>0</v>
      </c>
      <c r="P27" s="142">
        <f t="shared" si="2"/>
        <v>31</v>
      </c>
    </row>
    <row r="28" spans="1:16" ht="15" customHeight="1">
      <c r="A28" s="95">
        <v>25</v>
      </c>
      <c r="B28" s="2">
        <v>43</v>
      </c>
      <c r="C28" s="2" t="s">
        <v>25</v>
      </c>
      <c r="D28" s="2">
        <v>13</v>
      </c>
      <c r="E28" s="2">
        <v>1</v>
      </c>
      <c r="F28" s="2">
        <v>12</v>
      </c>
      <c r="G28" s="2">
        <v>1</v>
      </c>
      <c r="H28" s="2">
        <v>3</v>
      </c>
      <c r="I28" s="142">
        <f t="shared" si="0"/>
        <v>30</v>
      </c>
      <c r="J28" s="2"/>
      <c r="K28" s="2"/>
      <c r="L28" s="2"/>
      <c r="M28" s="2"/>
      <c r="N28" s="2"/>
      <c r="O28" s="142">
        <f t="shared" si="1"/>
        <v>0</v>
      </c>
      <c r="P28" s="142">
        <f t="shared" si="2"/>
        <v>30</v>
      </c>
    </row>
    <row r="29" spans="1:16" ht="15" customHeight="1">
      <c r="A29" s="95">
        <v>25</v>
      </c>
      <c r="B29" s="2">
        <v>52</v>
      </c>
      <c r="C29" s="2" t="s">
        <v>32</v>
      </c>
      <c r="D29" s="2">
        <v>18</v>
      </c>
      <c r="E29" s="2"/>
      <c r="F29" s="2">
        <v>12</v>
      </c>
      <c r="G29" s="2"/>
      <c r="H29" s="2"/>
      <c r="I29" s="142">
        <f t="shared" si="0"/>
        <v>30</v>
      </c>
      <c r="J29" s="2"/>
      <c r="K29" s="2"/>
      <c r="L29" s="2"/>
      <c r="M29" s="2"/>
      <c r="N29" s="2"/>
      <c r="O29" s="142">
        <f t="shared" si="1"/>
        <v>0</v>
      </c>
      <c r="P29" s="142">
        <f t="shared" si="2"/>
        <v>30</v>
      </c>
    </row>
    <row r="30" spans="1:16" ht="15" customHeight="1">
      <c r="A30" s="95">
        <v>27</v>
      </c>
      <c r="B30" s="2">
        <v>57</v>
      </c>
      <c r="C30" s="2" t="s">
        <v>110</v>
      </c>
      <c r="D30" s="2">
        <v>2</v>
      </c>
      <c r="E30" s="2"/>
      <c r="F30" s="2"/>
      <c r="G30" s="2">
        <v>6</v>
      </c>
      <c r="H30" s="2"/>
      <c r="I30" s="142">
        <f t="shared" si="0"/>
        <v>8</v>
      </c>
      <c r="J30" s="2"/>
      <c r="K30" s="2">
        <v>5</v>
      </c>
      <c r="L30" s="2">
        <v>1</v>
      </c>
      <c r="M30" s="2">
        <v>13</v>
      </c>
      <c r="N30" s="2"/>
      <c r="O30" s="142">
        <f t="shared" si="1"/>
        <v>19</v>
      </c>
      <c r="P30" s="142">
        <f t="shared" si="2"/>
        <v>27</v>
      </c>
    </row>
    <row r="31" spans="1:16" ht="15" customHeight="1">
      <c r="A31" s="95">
        <v>28</v>
      </c>
      <c r="B31" s="2">
        <v>30</v>
      </c>
      <c r="C31" s="2" t="s">
        <v>63</v>
      </c>
      <c r="D31" s="2">
        <v>3</v>
      </c>
      <c r="E31" s="2"/>
      <c r="F31" s="2">
        <v>9</v>
      </c>
      <c r="G31" s="2">
        <v>7</v>
      </c>
      <c r="H31" s="2"/>
      <c r="I31" s="142">
        <f t="shared" si="0"/>
        <v>19</v>
      </c>
      <c r="J31" s="2"/>
      <c r="K31" s="2"/>
      <c r="L31" s="2">
        <v>6</v>
      </c>
      <c r="M31" s="2">
        <v>1</v>
      </c>
      <c r="N31" s="2"/>
      <c r="O31" s="142">
        <f t="shared" si="1"/>
        <v>7</v>
      </c>
      <c r="P31" s="142">
        <f t="shared" si="2"/>
        <v>26</v>
      </c>
    </row>
    <row r="32" spans="1:16" ht="15" customHeight="1">
      <c r="A32" s="95">
        <v>29</v>
      </c>
      <c r="B32" s="2">
        <v>128</v>
      </c>
      <c r="C32" s="2" t="s">
        <v>131</v>
      </c>
      <c r="D32" s="2">
        <v>9</v>
      </c>
      <c r="E32" s="2">
        <v>2</v>
      </c>
      <c r="F32" s="2">
        <v>2</v>
      </c>
      <c r="G32" s="2"/>
      <c r="H32" s="2"/>
      <c r="I32" s="142">
        <f t="shared" si="0"/>
        <v>13</v>
      </c>
      <c r="J32" s="2">
        <v>9</v>
      </c>
      <c r="K32" s="2"/>
      <c r="L32" s="2"/>
      <c r="M32" s="2"/>
      <c r="N32" s="2"/>
      <c r="O32" s="142">
        <f t="shared" si="1"/>
        <v>9</v>
      </c>
      <c r="P32" s="142">
        <f t="shared" si="2"/>
        <v>22</v>
      </c>
    </row>
    <row r="33" spans="1:16" ht="15" customHeight="1">
      <c r="A33" s="95">
        <v>30</v>
      </c>
      <c r="B33" s="2">
        <v>48</v>
      </c>
      <c r="C33" s="2" t="s">
        <v>30</v>
      </c>
      <c r="D33" s="2">
        <v>6</v>
      </c>
      <c r="E33" s="2"/>
      <c r="F33" s="2"/>
      <c r="G33" s="2">
        <v>11</v>
      </c>
      <c r="H33" s="2"/>
      <c r="I33" s="142">
        <f t="shared" si="0"/>
        <v>17</v>
      </c>
      <c r="J33" s="2">
        <v>4</v>
      </c>
      <c r="K33" s="2"/>
      <c r="L33" s="2"/>
      <c r="M33" s="2"/>
      <c r="N33" s="2"/>
      <c r="O33" s="142">
        <f t="shared" si="1"/>
        <v>4</v>
      </c>
      <c r="P33" s="142">
        <f t="shared" si="2"/>
        <v>21</v>
      </c>
    </row>
    <row r="34" spans="1:16" ht="15" customHeight="1">
      <c r="A34" s="95">
        <v>31</v>
      </c>
      <c r="B34" s="2">
        <v>125</v>
      </c>
      <c r="C34" s="2" t="s">
        <v>161</v>
      </c>
      <c r="D34" s="2">
        <v>3</v>
      </c>
      <c r="E34" s="2">
        <v>8</v>
      </c>
      <c r="F34" s="2"/>
      <c r="G34" s="2">
        <v>6</v>
      </c>
      <c r="H34" s="2">
        <v>3</v>
      </c>
      <c r="I34" s="142">
        <f t="shared" si="0"/>
        <v>20</v>
      </c>
      <c r="J34" s="2"/>
      <c r="K34" s="2"/>
      <c r="L34" s="2"/>
      <c r="M34" s="2"/>
      <c r="N34" s="2"/>
      <c r="O34" s="142">
        <f t="shared" si="1"/>
        <v>0</v>
      </c>
      <c r="P34" s="142">
        <f t="shared" si="2"/>
        <v>20</v>
      </c>
    </row>
    <row r="35" spans="1:16" ht="15" customHeight="1">
      <c r="A35" s="95">
        <v>32</v>
      </c>
      <c r="B35" s="2">
        <v>36</v>
      </c>
      <c r="C35" s="2" t="s">
        <v>22</v>
      </c>
      <c r="D35" s="2">
        <v>6</v>
      </c>
      <c r="E35" s="2">
        <v>1.5</v>
      </c>
      <c r="F35" s="2">
        <v>2</v>
      </c>
      <c r="G35" s="2">
        <v>6</v>
      </c>
      <c r="H35" s="2"/>
      <c r="I35" s="142">
        <f t="shared" si="0"/>
        <v>15.5</v>
      </c>
      <c r="J35" s="2"/>
      <c r="K35" s="2"/>
      <c r="L35" s="2"/>
      <c r="M35" s="2"/>
      <c r="N35" s="2"/>
      <c r="O35" s="142">
        <f t="shared" si="1"/>
        <v>0</v>
      </c>
      <c r="P35" s="142">
        <f t="shared" si="2"/>
        <v>15.5</v>
      </c>
    </row>
    <row r="36" spans="1:16" ht="15" customHeight="1">
      <c r="A36" s="95">
        <v>33</v>
      </c>
      <c r="B36" s="2">
        <v>27</v>
      </c>
      <c r="C36" s="2" t="s">
        <v>20</v>
      </c>
      <c r="D36" s="2">
        <v>2</v>
      </c>
      <c r="E36" s="2"/>
      <c r="F36" s="2">
        <v>12</v>
      </c>
      <c r="G36" s="2"/>
      <c r="H36" s="2">
        <v>1</v>
      </c>
      <c r="I36" s="142">
        <f t="shared" si="0"/>
        <v>15</v>
      </c>
      <c r="J36" s="2"/>
      <c r="K36" s="2"/>
      <c r="L36" s="2"/>
      <c r="M36" s="2"/>
      <c r="N36" s="2"/>
      <c r="O36" s="142">
        <f t="shared" si="1"/>
        <v>0</v>
      </c>
      <c r="P36" s="142">
        <f t="shared" si="2"/>
        <v>15</v>
      </c>
    </row>
    <row r="37" spans="1:16" ht="15" customHeight="1">
      <c r="A37" s="95">
        <v>34</v>
      </c>
      <c r="B37" s="2">
        <v>34</v>
      </c>
      <c r="C37" s="2" t="s">
        <v>99</v>
      </c>
      <c r="D37" s="160">
        <v>6</v>
      </c>
      <c r="E37" s="2"/>
      <c r="F37" s="2">
        <v>8</v>
      </c>
      <c r="G37" s="2"/>
      <c r="H37" s="2"/>
      <c r="I37" s="142">
        <f t="shared" si="0"/>
        <v>14</v>
      </c>
      <c r="J37" s="2"/>
      <c r="K37" s="2"/>
      <c r="L37" s="2"/>
      <c r="M37" s="2"/>
      <c r="N37" s="2"/>
      <c r="O37" s="142">
        <f t="shared" si="1"/>
        <v>0</v>
      </c>
      <c r="P37" s="142">
        <f t="shared" si="2"/>
        <v>14</v>
      </c>
    </row>
    <row r="38" spans="1:16" ht="15" customHeight="1">
      <c r="A38" s="95">
        <v>34</v>
      </c>
      <c r="B38" s="2">
        <v>55</v>
      </c>
      <c r="C38" s="2" t="s">
        <v>74</v>
      </c>
      <c r="D38" s="2">
        <v>6</v>
      </c>
      <c r="E38" s="2"/>
      <c r="F38" s="2">
        <v>5</v>
      </c>
      <c r="G38" s="2"/>
      <c r="H38" s="2"/>
      <c r="I38" s="142">
        <f t="shared" si="0"/>
        <v>11</v>
      </c>
      <c r="J38" s="2">
        <v>3</v>
      </c>
      <c r="K38" s="2"/>
      <c r="L38" s="2"/>
      <c r="M38" s="2"/>
      <c r="N38" s="2"/>
      <c r="O38" s="142">
        <f t="shared" si="1"/>
        <v>3</v>
      </c>
      <c r="P38" s="142">
        <f t="shared" si="2"/>
        <v>14</v>
      </c>
    </row>
    <row r="39" spans="1:16" ht="15" customHeight="1">
      <c r="A39" s="95">
        <v>36</v>
      </c>
      <c r="B39" s="2">
        <v>62</v>
      </c>
      <c r="C39" s="2" t="s">
        <v>83</v>
      </c>
      <c r="D39" s="2">
        <v>6</v>
      </c>
      <c r="E39" s="2"/>
      <c r="F39" s="2"/>
      <c r="G39" s="2">
        <v>6</v>
      </c>
      <c r="H39" s="2"/>
      <c r="I39" s="142">
        <f t="shared" si="0"/>
        <v>12</v>
      </c>
      <c r="J39" s="2"/>
      <c r="K39" s="2"/>
      <c r="L39" s="2"/>
      <c r="M39" s="2"/>
      <c r="N39" s="2"/>
      <c r="O39" s="142">
        <f t="shared" si="1"/>
        <v>0</v>
      </c>
      <c r="P39" s="142">
        <f t="shared" si="2"/>
        <v>12</v>
      </c>
    </row>
    <row r="40" spans="1:16" ht="15" customHeight="1">
      <c r="A40" s="95">
        <v>36</v>
      </c>
      <c r="B40" s="2">
        <v>122</v>
      </c>
      <c r="C40" s="2" t="s">
        <v>81</v>
      </c>
      <c r="D40" s="2"/>
      <c r="E40" s="2"/>
      <c r="F40" s="2">
        <v>12</v>
      </c>
      <c r="G40" s="2"/>
      <c r="H40" s="2"/>
      <c r="I40" s="195">
        <f t="shared" si="0"/>
        <v>12</v>
      </c>
      <c r="J40" s="2"/>
      <c r="K40" s="2"/>
      <c r="L40" s="2"/>
      <c r="M40" s="2"/>
      <c r="N40" s="2"/>
      <c r="O40" s="142">
        <f t="shared" si="1"/>
        <v>0</v>
      </c>
      <c r="P40" s="142">
        <f t="shared" si="2"/>
        <v>12</v>
      </c>
    </row>
    <row r="41" spans="1:16" ht="15" customHeight="1">
      <c r="A41" s="95">
        <v>36</v>
      </c>
      <c r="B41" s="2">
        <v>47</v>
      </c>
      <c r="C41" s="2" t="s">
        <v>29</v>
      </c>
      <c r="D41" s="2"/>
      <c r="E41" s="2"/>
      <c r="F41" s="2">
        <v>12</v>
      </c>
      <c r="G41" s="2"/>
      <c r="H41" s="2"/>
      <c r="I41" s="142">
        <f t="shared" si="0"/>
        <v>12</v>
      </c>
      <c r="J41" s="2"/>
      <c r="K41" s="2"/>
      <c r="L41" s="2"/>
      <c r="M41" s="2"/>
      <c r="N41" s="2"/>
      <c r="O41" s="142">
        <f t="shared" si="1"/>
        <v>0</v>
      </c>
      <c r="P41" s="142">
        <f t="shared" si="2"/>
        <v>12</v>
      </c>
    </row>
    <row r="42" spans="1:16" ht="15" customHeight="1" thickBot="1">
      <c r="A42" s="96">
        <v>36</v>
      </c>
      <c r="B42" s="93">
        <v>77</v>
      </c>
      <c r="C42" s="93" t="s">
        <v>160</v>
      </c>
      <c r="D42" s="93">
        <v>4</v>
      </c>
      <c r="E42" s="93">
        <v>2</v>
      </c>
      <c r="F42" s="93">
        <v>3</v>
      </c>
      <c r="G42" s="93">
        <v>3</v>
      </c>
      <c r="H42" s="93"/>
      <c r="I42" s="143">
        <f t="shared" si="0"/>
        <v>12</v>
      </c>
      <c r="J42" s="93"/>
      <c r="K42" s="93"/>
      <c r="L42" s="93"/>
      <c r="M42" s="93"/>
      <c r="N42" s="93"/>
      <c r="O42" s="143">
        <f t="shared" si="1"/>
        <v>0</v>
      </c>
      <c r="P42" s="143">
        <f t="shared" si="2"/>
        <v>12</v>
      </c>
    </row>
    <row r="43" spans="1:16" s="31" customFormat="1" ht="15" customHeight="1" thickBot="1">
      <c r="A43" s="95"/>
      <c r="B43" s="90"/>
      <c r="C43" s="90"/>
      <c r="D43" s="6"/>
      <c r="E43" s="6"/>
      <c r="F43" s="6"/>
      <c r="G43" s="6"/>
      <c r="H43" s="6"/>
      <c r="I43" s="25"/>
      <c r="J43" s="6"/>
      <c r="K43" s="6"/>
      <c r="L43" s="6"/>
      <c r="M43" s="6"/>
      <c r="N43" s="6"/>
      <c r="O43" s="25"/>
      <c r="P43" s="25"/>
    </row>
    <row r="44" spans="1:16" s="31" customFormat="1" ht="15" customHeight="1" thickBot="1">
      <c r="A44" s="97"/>
      <c r="B44" s="90" t="s">
        <v>134</v>
      </c>
      <c r="C44" s="90"/>
      <c r="D44" s="144">
        <f>SUM(D4:D42)</f>
        <v>711</v>
      </c>
      <c r="E44" s="145">
        <f>SUM(E4:E42)</f>
        <v>183.5</v>
      </c>
      <c r="F44" s="145">
        <f>SUM(F4:F42)</f>
        <v>339</v>
      </c>
      <c r="G44" s="145">
        <f>SUM(G4:G42)</f>
        <v>249</v>
      </c>
      <c r="H44" s="145">
        <f>SUM(H4:H42)</f>
        <v>92</v>
      </c>
      <c r="I44" s="146">
        <f>SUM(D44:H44)</f>
        <v>1574.5</v>
      </c>
      <c r="J44" s="144">
        <f>SUM(J4:J42)</f>
        <v>217</v>
      </c>
      <c r="K44" s="145">
        <f>SUM(K4:K42)</f>
        <v>65</v>
      </c>
      <c r="L44" s="145">
        <f>SUM(L4:L42)</f>
        <v>139</v>
      </c>
      <c r="M44" s="145">
        <f>SUM(M4:M42)</f>
        <v>63</v>
      </c>
      <c r="N44" s="145">
        <f>SUM(N4:N42)</f>
        <v>22</v>
      </c>
      <c r="O44" s="146">
        <f>SUM(J44:N44)</f>
        <v>506</v>
      </c>
      <c r="P44" s="147">
        <f>I44+O44</f>
        <v>2080.5</v>
      </c>
    </row>
    <row r="45" spans="1:16" s="31" customFormat="1" ht="15" customHeight="1">
      <c r="A45" s="97"/>
      <c r="B45" s="90"/>
      <c r="C45" s="90"/>
      <c r="D45" s="90"/>
      <c r="E45" s="90"/>
      <c r="F45" s="90"/>
      <c r="G45" s="90"/>
      <c r="H45" s="90"/>
      <c r="I45" s="90"/>
      <c r="J45" s="98"/>
      <c r="K45" s="90"/>
      <c r="L45" s="90"/>
      <c r="M45" s="90"/>
      <c r="N45" s="90"/>
      <c r="O45" s="90"/>
      <c r="P45" s="98"/>
    </row>
    <row r="46" spans="1:16" s="31" customFormat="1" ht="15" customHeight="1">
      <c r="A46" s="234" t="s">
        <v>96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</row>
    <row r="47" s="31" customFormat="1" ht="15" customHeight="1"/>
    <row r="48" spans="1:16" s="31" customFormat="1" ht="15" customHeight="1">
      <c r="A48" s="98"/>
      <c r="B48" s="90"/>
      <c r="C48" s="90"/>
      <c r="D48" s="90"/>
      <c r="E48" s="90"/>
      <c r="F48" s="90"/>
      <c r="G48" s="90"/>
      <c r="H48" s="90"/>
      <c r="I48" s="90"/>
      <c r="J48" s="98"/>
      <c r="K48" s="90"/>
      <c r="L48" s="90"/>
      <c r="M48" s="90"/>
      <c r="N48" s="90"/>
      <c r="O48" s="90"/>
      <c r="P48" s="98"/>
    </row>
    <row r="49" spans="1:17" s="31" customFormat="1" ht="15" customHeight="1">
      <c r="A49" s="98"/>
      <c r="B49" s="90"/>
      <c r="C49" s="90"/>
      <c r="D49" s="90"/>
      <c r="E49" s="90"/>
      <c r="F49" s="90"/>
      <c r="G49" s="90"/>
      <c r="H49" s="90"/>
      <c r="I49" s="90"/>
      <c r="J49" s="98"/>
      <c r="K49" s="99"/>
      <c r="L49" s="99"/>
      <c r="M49" s="99"/>
      <c r="N49" s="99"/>
      <c r="O49" s="99"/>
      <c r="P49" s="98"/>
      <c r="Q49"/>
    </row>
    <row r="50" ht="15" customHeight="1"/>
    <row r="52" spans="4:16" ht="12.75">
      <c r="D52" s="101"/>
      <c r="E52" s="101"/>
      <c r="F52" s="101"/>
      <c r="G52" s="101"/>
      <c r="H52" s="101"/>
      <c r="I52" s="101"/>
      <c r="K52" s="101"/>
      <c r="L52" s="101"/>
      <c r="M52" s="101"/>
      <c r="N52" s="101"/>
      <c r="O52" s="101"/>
      <c r="P52" s="101"/>
    </row>
    <row r="55" spans="1:7" ht="12.75">
      <c r="A55" s="97"/>
      <c r="B55" s="90"/>
      <c r="C55" s="90"/>
      <c r="D55" s="90"/>
      <c r="E55" s="90"/>
      <c r="F55" s="90"/>
      <c r="G55" s="90"/>
    </row>
    <row r="56" spans="1:7" ht="15" customHeight="1">
      <c r="A56" s="98"/>
      <c r="B56" s="90"/>
      <c r="C56" s="90"/>
      <c r="D56" s="90"/>
      <c r="E56" s="90"/>
      <c r="F56" s="90"/>
      <c r="G56" s="90"/>
    </row>
    <row r="57" ht="15" customHeight="1"/>
  </sheetData>
  <sheetProtection/>
  <mergeCells count="6">
    <mergeCell ref="A1:P1"/>
    <mergeCell ref="A46:P46"/>
    <mergeCell ref="A2:A3"/>
    <mergeCell ref="J2:O2"/>
    <mergeCell ref="P2:P3"/>
    <mergeCell ref="D2:I2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1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4.00390625" style="4" customWidth="1"/>
    <col min="2" max="2" width="5.125" style="0" customWidth="1"/>
    <col min="3" max="3" width="9.75390625" style="0" customWidth="1"/>
    <col min="4" max="5" width="4.75390625" style="4" customWidth="1"/>
    <col min="6" max="8" width="4.75390625" style="0" customWidth="1"/>
    <col min="9" max="9" width="5.75390625" style="5" customWidth="1"/>
    <col min="10" max="14" width="4.75390625" style="0" customWidth="1"/>
    <col min="15" max="15" width="5.75390625" style="5" customWidth="1"/>
    <col min="16" max="16" width="6.25390625" style="0" customWidth="1"/>
  </cols>
  <sheetData>
    <row r="1" spans="1:44" ht="36" customHeight="1" thickBot="1">
      <c r="A1" s="244" t="s">
        <v>163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16" ht="19.5" customHeight="1">
      <c r="A2" s="242" t="s">
        <v>53</v>
      </c>
      <c r="B2" s="41"/>
      <c r="C2" s="41"/>
      <c r="D2" s="238" t="s">
        <v>145</v>
      </c>
      <c r="E2" s="225"/>
      <c r="F2" s="225"/>
      <c r="G2" s="225"/>
      <c r="H2" s="225"/>
      <c r="I2" s="227"/>
      <c r="J2" s="237" t="s">
        <v>146</v>
      </c>
      <c r="K2" s="238"/>
      <c r="L2" s="238"/>
      <c r="M2" s="238"/>
      <c r="N2" s="238"/>
      <c r="O2" s="239"/>
      <c r="P2" s="240" t="s">
        <v>49</v>
      </c>
    </row>
    <row r="3" spans="1:18" ht="18" customHeight="1" thickBot="1">
      <c r="A3" s="243"/>
      <c r="B3" s="92" t="s">
        <v>114</v>
      </c>
      <c r="C3" s="92" t="s">
        <v>54</v>
      </c>
      <c r="D3" s="93" t="s">
        <v>0</v>
      </c>
      <c r="E3" s="93" t="s">
        <v>105</v>
      </c>
      <c r="F3" s="93" t="s">
        <v>2</v>
      </c>
      <c r="G3" s="93" t="s">
        <v>106</v>
      </c>
      <c r="H3" s="93" t="s">
        <v>107</v>
      </c>
      <c r="I3" s="102" t="s">
        <v>115</v>
      </c>
      <c r="J3" s="93" t="s">
        <v>0</v>
      </c>
      <c r="K3" s="93" t="s">
        <v>105</v>
      </c>
      <c r="L3" s="93" t="s">
        <v>2</v>
      </c>
      <c r="M3" s="93" t="s">
        <v>106</v>
      </c>
      <c r="N3" s="93" t="s">
        <v>107</v>
      </c>
      <c r="O3" s="102" t="s">
        <v>115</v>
      </c>
      <c r="P3" s="241"/>
      <c r="R3" s="31"/>
    </row>
    <row r="4" spans="1:18" ht="15" customHeight="1">
      <c r="A4" s="95">
        <v>40</v>
      </c>
      <c r="B4" s="2">
        <v>63</v>
      </c>
      <c r="C4" s="2" t="s">
        <v>82</v>
      </c>
      <c r="D4" s="2">
        <v>3</v>
      </c>
      <c r="E4" s="2"/>
      <c r="F4" s="2"/>
      <c r="G4" s="2"/>
      <c r="H4" s="2"/>
      <c r="I4" s="142">
        <f aca="true" t="shared" si="0" ref="I4:I18">SUM(D4:H4)</f>
        <v>3</v>
      </c>
      <c r="J4" s="2">
        <v>6</v>
      </c>
      <c r="K4" s="2">
        <v>2</v>
      </c>
      <c r="L4" s="2"/>
      <c r="M4" s="2"/>
      <c r="N4" s="2"/>
      <c r="O4" s="142">
        <f aca="true" t="shared" si="1" ref="O4:O18">SUM(J4:N4)</f>
        <v>8</v>
      </c>
      <c r="P4" s="142">
        <f aca="true" t="shared" si="2" ref="P4:P18">I4+O4</f>
        <v>11</v>
      </c>
      <c r="R4" s="70"/>
    </row>
    <row r="5" spans="1:18" ht="15" customHeight="1">
      <c r="A5" s="95">
        <v>40</v>
      </c>
      <c r="B5" s="2">
        <v>135</v>
      </c>
      <c r="C5" s="2" t="s">
        <v>45</v>
      </c>
      <c r="D5" s="2">
        <v>6</v>
      </c>
      <c r="E5" s="2">
        <v>2</v>
      </c>
      <c r="F5" s="2"/>
      <c r="G5" s="2"/>
      <c r="H5" s="2"/>
      <c r="I5" s="142">
        <f t="shared" si="0"/>
        <v>8</v>
      </c>
      <c r="J5" s="2">
        <v>3</v>
      </c>
      <c r="K5" s="2"/>
      <c r="L5" s="2"/>
      <c r="M5" s="2"/>
      <c r="N5" s="2"/>
      <c r="O5" s="142">
        <f t="shared" si="1"/>
        <v>3</v>
      </c>
      <c r="P5" s="142">
        <f t="shared" si="2"/>
        <v>11</v>
      </c>
      <c r="R5" s="70"/>
    </row>
    <row r="6" spans="1:18" ht="15" customHeight="1">
      <c r="A6" s="95">
        <v>42</v>
      </c>
      <c r="B6" s="2">
        <v>1</v>
      </c>
      <c r="C6" s="2" t="s">
        <v>10</v>
      </c>
      <c r="D6" s="2"/>
      <c r="E6" s="2"/>
      <c r="F6" s="2"/>
      <c r="G6" s="2"/>
      <c r="H6" s="2"/>
      <c r="I6" s="142">
        <f t="shared" si="0"/>
        <v>0</v>
      </c>
      <c r="J6" s="2">
        <v>10</v>
      </c>
      <c r="K6" s="2"/>
      <c r="L6" s="2"/>
      <c r="M6" s="2"/>
      <c r="N6" s="2"/>
      <c r="O6" s="142">
        <f t="shared" si="1"/>
        <v>10</v>
      </c>
      <c r="P6" s="142">
        <f t="shared" si="2"/>
        <v>10</v>
      </c>
      <c r="R6" s="70"/>
    </row>
    <row r="7" spans="1:18" ht="15" customHeight="1">
      <c r="A7" s="95">
        <v>43</v>
      </c>
      <c r="B7" s="2">
        <v>26</v>
      </c>
      <c r="C7" s="2" t="s">
        <v>58</v>
      </c>
      <c r="D7" s="2"/>
      <c r="E7" s="2"/>
      <c r="F7" s="2"/>
      <c r="G7" s="2"/>
      <c r="H7" s="2"/>
      <c r="I7" s="142">
        <f t="shared" si="0"/>
        <v>0</v>
      </c>
      <c r="J7" s="2"/>
      <c r="K7" s="2"/>
      <c r="L7" s="2">
        <v>9</v>
      </c>
      <c r="M7" s="2"/>
      <c r="N7" s="2"/>
      <c r="O7" s="142">
        <f t="shared" si="1"/>
        <v>9</v>
      </c>
      <c r="P7" s="142">
        <f t="shared" si="2"/>
        <v>9</v>
      </c>
      <c r="R7" s="70"/>
    </row>
    <row r="8" spans="1:18" ht="15" customHeight="1">
      <c r="A8" s="95">
        <v>44</v>
      </c>
      <c r="B8" s="2">
        <v>59</v>
      </c>
      <c r="C8" s="2" t="s">
        <v>33</v>
      </c>
      <c r="D8" s="2"/>
      <c r="E8" s="2"/>
      <c r="F8" s="2">
        <v>4</v>
      </c>
      <c r="G8" s="2"/>
      <c r="H8" s="2"/>
      <c r="I8" s="142">
        <f t="shared" si="0"/>
        <v>4</v>
      </c>
      <c r="J8" s="2"/>
      <c r="K8" s="2"/>
      <c r="L8" s="2">
        <v>3</v>
      </c>
      <c r="M8" s="2"/>
      <c r="N8" s="2"/>
      <c r="O8" s="142">
        <f t="shared" si="1"/>
        <v>3</v>
      </c>
      <c r="P8" s="142">
        <f t="shared" si="2"/>
        <v>7</v>
      </c>
      <c r="R8" s="70"/>
    </row>
    <row r="9" spans="1:18" ht="15" customHeight="1">
      <c r="A9" s="95">
        <v>44</v>
      </c>
      <c r="B9" s="2">
        <v>19</v>
      </c>
      <c r="C9" s="2" t="s">
        <v>73</v>
      </c>
      <c r="D9" s="2">
        <v>7</v>
      </c>
      <c r="E9" s="2"/>
      <c r="F9" s="2"/>
      <c r="G9" s="2"/>
      <c r="H9" s="2"/>
      <c r="I9" s="142">
        <f t="shared" si="0"/>
        <v>7</v>
      </c>
      <c r="J9" s="2"/>
      <c r="K9" s="2"/>
      <c r="L9" s="2"/>
      <c r="M9" s="2"/>
      <c r="N9" s="2"/>
      <c r="O9" s="142">
        <f t="shared" si="1"/>
        <v>0</v>
      </c>
      <c r="P9" s="142">
        <f t="shared" si="2"/>
        <v>7</v>
      </c>
      <c r="R9" s="70"/>
    </row>
    <row r="10" spans="1:18" ht="15" customHeight="1">
      <c r="A10" s="95">
        <v>46</v>
      </c>
      <c r="B10" s="2">
        <v>76</v>
      </c>
      <c r="C10" s="2" t="s">
        <v>57</v>
      </c>
      <c r="D10" s="2">
        <v>6</v>
      </c>
      <c r="E10" s="2"/>
      <c r="F10" s="2"/>
      <c r="G10" s="2"/>
      <c r="H10" s="2"/>
      <c r="I10" s="142">
        <f t="shared" si="0"/>
        <v>6</v>
      </c>
      <c r="J10" s="2"/>
      <c r="K10" s="2"/>
      <c r="L10" s="2"/>
      <c r="M10" s="2"/>
      <c r="N10" s="2"/>
      <c r="O10" s="142">
        <f t="shared" si="1"/>
        <v>0</v>
      </c>
      <c r="P10" s="142">
        <f t="shared" si="2"/>
        <v>6</v>
      </c>
      <c r="R10" s="70"/>
    </row>
    <row r="11" spans="1:18" ht="15" customHeight="1">
      <c r="A11" s="95">
        <v>46</v>
      </c>
      <c r="B11" s="2">
        <v>93</v>
      </c>
      <c r="C11" s="2" t="s">
        <v>116</v>
      </c>
      <c r="D11" s="2"/>
      <c r="E11" s="2"/>
      <c r="F11" s="2"/>
      <c r="G11" s="2"/>
      <c r="H11" s="2"/>
      <c r="I11" s="142">
        <f t="shared" si="0"/>
        <v>0</v>
      </c>
      <c r="J11" s="2"/>
      <c r="K11" s="2"/>
      <c r="L11" s="2">
        <v>6</v>
      </c>
      <c r="M11" s="2"/>
      <c r="N11" s="2"/>
      <c r="O11" s="142">
        <f t="shared" si="1"/>
        <v>6</v>
      </c>
      <c r="P11" s="142">
        <f t="shared" si="2"/>
        <v>6</v>
      </c>
      <c r="R11" s="70"/>
    </row>
    <row r="12" spans="1:18" ht="15" customHeight="1">
      <c r="A12" s="95">
        <v>48</v>
      </c>
      <c r="B12" s="2">
        <v>8</v>
      </c>
      <c r="C12" s="2" t="s">
        <v>159</v>
      </c>
      <c r="D12" s="2">
        <v>3</v>
      </c>
      <c r="E12" s="2"/>
      <c r="F12" s="2"/>
      <c r="G12" s="2">
        <v>3</v>
      </c>
      <c r="H12" s="2"/>
      <c r="I12" s="142">
        <f t="shared" si="0"/>
        <v>6</v>
      </c>
      <c r="J12" s="2"/>
      <c r="K12" s="2"/>
      <c r="L12" s="2"/>
      <c r="M12" s="2"/>
      <c r="N12" s="2"/>
      <c r="O12" s="142">
        <f t="shared" si="1"/>
        <v>0</v>
      </c>
      <c r="P12" s="142">
        <f t="shared" si="2"/>
        <v>6</v>
      </c>
      <c r="R12" s="70"/>
    </row>
    <row r="13" spans="1:18" ht="15" customHeight="1">
      <c r="A13" s="95">
        <v>49</v>
      </c>
      <c r="B13" s="2">
        <v>82</v>
      </c>
      <c r="C13" s="2" t="s">
        <v>88</v>
      </c>
      <c r="D13" s="2">
        <v>3</v>
      </c>
      <c r="E13" s="2">
        <v>1</v>
      </c>
      <c r="F13" s="2"/>
      <c r="G13" s="2"/>
      <c r="H13" s="2"/>
      <c r="I13" s="142">
        <f t="shared" si="0"/>
        <v>4</v>
      </c>
      <c r="J13" s="2">
        <v>1</v>
      </c>
      <c r="K13" s="2"/>
      <c r="L13" s="2"/>
      <c r="M13" s="2"/>
      <c r="N13" s="2"/>
      <c r="O13" s="142">
        <f t="shared" si="1"/>
        <v>1</v>
      </c>
      <c r="P13" s="142">
        <f t="shared" si="2"/>
        <v>5</v>
      </c>
      <c r="R13" s="70"/>
    </row>
    <row r="14" spans="1:18" ht="15" customHeight="1">
      <c r="A14" s="95">
        <v>49</v>
      </c>
      <c r="B14" s="2">
        <v>46</v>
      </c>
      <c r="C14" s="2" t="s">
        <v>28</v>
      </c>
      <c r="D14" s="2">
        <v>3</v>
      </c>
      <c r="E14" s="2"/>
      <c r="F14" s="2">
        <v>2</v>
      </c>
      <c r="G14" s="2"/>
      <c r="H14" s="2"/>
      <c r="I14" s="142">
        <f t="shared" si="0"/>
        <v>5</v>
      </c>
      <c r="J14" s="2"/>
      <c r="K14" s="2"/>
      <c r="L14" s="2"/>
      <c r="M14" s="2"/>
      <c r="N14" s="2"/>
      <c r="O14" s="142">
        <f t="shared" si="1"/>
        <v>0</v>
      </c>
      <c r="P14" s="142">
        <f t="shared" si="2"/>
        <v>5</v>
      </c>
      <c r="R14" s="70"/>
    </row>
    <row r="15" spans="1:18" ht="15" customHeight="1">
      <c r="A15" s="95">
        <v>51</v>
      </c>
      <c r="B15" s="2">
        <v>65</v>
      </c>
      <c r="C15" s="2" t="s">
        <v>84</v>
      </c>
      <c r="D15" s="2">
        <v>4</v>
      </c>
      <c r="E15" s="2"/>
      <c r="F15" s="2"/>
      <c r="G15" s="2"/>
      <c r="H15" s="2"/>
      <c r="I15" s="142">
        <f t="shared" si="0"/>
        <v>4</v>
      </c>
      <c r="J15" s="2"/>
      <c r="K15" s="2"/>
      <c r="L15" s="2"/>
      <c r="M15" s="2"/>
      <c r="N15" s="2"/>
      <c r="O15" s="142">
        <f t="shared" si="1"/>
        <v>0</v>
      </c>
      <c r="P15" s="142">
        <f t="shared" si="2"/>
        <v>4</v>
      </c>
      <c r="R15" s="70"/>
    </row>
    <row r="16" spans="1:18" ht="15" customHeight="1">
      <c r="A16" s="95">
        <v>51</v>
      </c>
      <c r="B16" s="2">
        <v>108</v>
      </c>
      <c r="C16" s="2" t="s">
        <v>98</v>
      </c>
      <c r="D16" s="2">
        <v>2</v>
      </c>
      <c r="E16" s="2"/>
      <c r="F16" s="2"/>
      <c r="G16" s="2"/>
      <c r="H16" s="2"/>
      <c r="I16" s="142">
        <f t="shared" si="0"/>
        <v>2</v>
      </c>
      <c r="J16" s="2">
        <v>2</v>
      </c>
      <c r="K16" s="2"/>
      <c r="L16" s="2"/>
      <c r="M16" s="2"/>
      <c r="N16" s="2"/>
      <c r="O16" s="142">
        <f t="shared" si="1"/>
        <v>2</v>
      </c>
      <c r="P16" s="142">
        <f t="shared" si="2"/>
        <v>4</v>
      </c>
      <c r="R16" s="70"/>
    </row>
    <row r="17" spans="1:18" ht="15" customHeight="1">
      <c r="A17" s="95">
        <v>53</v>
      </c>
      <c r="B17" s="2">
        <v>50</v>
      </c>
      <c r="C17" s="2" t="s">
        <v>60</v>
      </c>
      <c r="D17" s="2">
        <v>3</v>
      </c>
      <c r="E17" s="2"/>
      <c r="F17" s="2"/>
      <c r="G17" s="2"/>
      <c r="H17" s="2"/>
      <c r="I17" s="142">
        <f t="shared" si="0"/>
        <v>3</v>
      </c>
      <c r="J17" s="2"/>
      <c r="K17" s="2"/>
      <c r="L17" s="2"/>
      <c r="M17" s="2"/>
      <c r="N17" s="2"/>
      <c r="O17" s="142">
        <f t="shared" si="1"/>
        <v>0</v>
      </c>
      <c r="P17" s="142">
        <f t="shared" si="2"/>
        <v>3</v>
      </c>
      <c r="R17" s="70"/>
    </row>
    <row r="18" spans="1:18" ht="15" customHeight="1" thickBot="1">
      <c r="A18" s="196">
        <v>53</v>
      </c>
      <c r="B18" s="93">
        <v>39</v>
      </c>
      <c r="C18" s="93" t="s">
        <v>23</v>
      </c>
      <c r="D18" s="93">
        <v>3</v>
      </c>
      <c r="E18" s="93"/>
      <c r="F18" s="93"/>
      <c r="G18" s="93"/>
      <c r="H18" s="93"/>
      <c r="I18" s="143">
        <f t="shared" si="0"/>
        <v>3</v>
      </c>
      <c r="J18" s="93"/>
      <c r="K18" s="93"/>
      <c r="L18" s="93"/>
      <c r="M18" s="93"/>
      <c r="N18" s="93"/>
      <c r="O18" s="143">
        <f t="shared" si="1"/>
        <v>0</v>
      </c>
      <c r="P18" s="143">
        <f t="shared" si="2"/>
        <v>3</v>
      </c>
      <c r="R18" s="70"/>
    </row>
    <row r="19" spans="1:18" ht="15" customHeight="1" thickBot="1">
      <c r="A19" s="70"/>
      <c r="B19" s="90"/>
      <c r="C19" s="90"/>
      <c r="D19" s="6"/>
      <c r="E19" s="6"/>
      <c r="F19" s="6"/>
      <c r="G19" s="6"/>
      <c r="H19" s="6"/>
      <c r="I19" s="172"/>
      <c r="J19" s="6"/>
      <c r="K19" s="6"/>
      <c r="L19" s="6"/>
      <c r="M19" s="6"/>
      <c r="N19" s="6"/>
      <c r="O19" s="172"/>
      <c r="P19" s="172"/>
      <c r="R19" s="70"/>
    </row>
    <row r="20" spans="1:18" ht="15" customHeight="1" thickBot="1">
      <c r="A20" s="70"/>
      <c r="B20" s="90" t="s">
        <v>135</v>
      </c>
      <c r="C20" s="90"/>
      <c r="D20" s="144">
        <f>SUM(D4:D18)</f>
        <v>43</v>
      </c>
      <c r="E20" s="144">
        <f aca="true" t="shared" si="3" ref="E20:P20">SUM(E4:E18)</f>
        <v>3</v>
      </c>
      <c r="F20" s="144">
        <f t="shared" si="3"/>
        <v>6</v>
      </c>
      <c r="G20" s="144">
        <f t="shared" si="3"/>
        <v>3</v>
      </c>
      <c r="H20" s="144">
        <f t="shared" si="3"/>
        <v>0</v>
      </c>
      <c r="I20" s="144">
        <f t="shared" si="3"/>
        <v>55</v>
      </c>
      <c r="J20" s="144">
        <f t="shared" si="3"/>
        <v>22</v>
      </c>
      <c r="K20" s="144">
        <f t="shared" si="3"/>
        <v>2</v>
      </c>
      <c r="L20" s="144">
        <f t="shared" si="3"/>
        <v>18</v>
      </c>
      <c r="M20" s="144">
        <f t="shared" si="3"/>
        <v>0</v>
      </c>
      <c r="N20" s="144">
        <f t="shared" si="3"/>
        <v>0</v>
      </c>
      <c r="O20" s="144">
        <f t="shared" si="3"/>
        <v>42</v>
      </c>
      <c r="P20" s="197">
        <f t="shared" si="3"/>
        <v>97</v>
      </c>
      <c r="R20" s="70"/>
    </row>
    <row r="21" spans="1:18" ht="15" customHeight="1" thickBot="1">
      <c r="A21" s="70"/>
      <c r="B21" s="90"/>
      <c r="C21" s="90"/>
      <c r="D21" s="6"/>
      <c r="E21" s="6"/>
      <c r="F21" s="6"/>
      <c r="G21" s="6"/>
      <c r="H21" s="6"/>
      <c r="I21" s="148"/>
      <c r="J21" s="6"/>
      <c r="K21" s="6"/>
      <c r="L21" s="6"/>
      <c r="M21" s="6"/>
      <c r="N21" s="6"/>
      <c r="O21" s="148"/>
      <c r="P21" s="148"/>
      <c r="R21" s="70"/>
    </row>
    <row r="22" spans="1:18" ht="15" customHeight="1" thickBot="1">
      <c r="A22" s="70"/>
      <c r="B22" s="90" t="s">
        <v>136</v>
      </c>
      <c r="C22" s="90"/>
      <c r="D22" s="144">
        <f>'oblast.ž.1'!D44</f>
        <v>711</v>
      </c>
      <c r="E22" s="145">
        <f>'oblast.ž.1'!E44</f>
        <v>183.5</v>
      </c>
      <c r="F22" s="145">
        <f>'oblast.ž.1'!F44</f>
        <v>339</v>
      </c>
      <c r="G22" s="145">
        <f>'oblast.ž.1'!G44</f>
        <v>249</v>
      </c>
      <c r="H22" s="149">
        <f>'oblast.ž.1'!H44</f>
        <v>92</v>
      </c>
      <c r="I22" s="146">
        <f>SUM(D22:H22)</f>
        <v>1574.5</v>
      </c>
      <c r="J22" s="144">
        <f>'oblast.ž.1'!J44</f>
        <v>217</v>
      </c>
      <c r="K22" s="145">
        <f>'oblast.ž.1'!K44</f>
        <v>65</v>
      </c>
      <c r="L22" s="145">
        <f>'oblast.ž.1'!L44</f>
        <v>139</v>
      </c>
      <c r="M22" s="145">
        <f>'oblast.ž.1'!M44</f>
        <v>63</v>
      </c>
      <c r="N22" s="149">
        <f>'oblast.ž.1'!N44</f>
        <v>22</v>
      </c>
      <c r="O22" s="146">
        <f>SUM(J22:N22)</f>
        <v>506</v>
      </c>
      <c r="P22" s="147">
        <f>I22+O22</f>
        <v>2080.5</v>
      </c>
      <c r="R22" s="70"/>
    </row>
    <row r="23" spans="1:18" ht="15" customHeight="1" thickBot="1">
      <c r="A23" s="70"/>
      <c r="B23" s="90"/>
      <c r="C23" s="90"/>
      <c r="D23" s="6"/>
      <c r="E23" s="6"/>
      <c r="F23" s="6"/>
      <c r="G23" s="6"/>
      <c r="H23" s="6"/>
      <c r="I23" s="148"/>
      <c r="J23" s="6"/>
      <c r="K23" s="6"/>
      <c r="L23" s="6"/>
      <c r="M23" s="6"/>
      <c r="N23" s="6"/>
      <c r="O23" s="148"/>
      <c r="P23" s="148"/>
      <c r="R23" s="70"/>
    </row>
    <row r="24" spans="1:18" ht="15" customHeight="1" thickBot="1">
      <c r="A24" s="70"/>
      <c r="B24" s="90" t="s">
        <v>137</v>
      </c>
      <c r="C24" s="90"/>
      <c r="D24" s="144">
        <f>D20+D22</f>
        <v>754</v>
      </c>
      <c r="E24" s="145">
        <f>E20+E22</f>
        <v>186.5</v>
      </c>
      <c r="F24" s="145">
        <f>F20+F22</f>
        <v>345</v>
      </c>
      <c r="G24" s="145">
        <f>G20+G22</f>
        <v>252</v>
      </c>
      <c r="H24" s="149">
        <f>H20+H22</f>
        <v>92</v>
      </c>
      <c r="I24" s="146">
        <f>SUM(D24:H24)</f>
        <v>1629.5</v>
      </c>
      <c r="J24" s="144">
        <f>J20+J22</f>
        <v>239</v>
      </c>
      <c r="K24" s="145">
        <f>K20+K22</f>
        <v>67</v>
      </c>
      <c r="L24" s="145">
        <f>L20+L22</f>
        <v>157</v>
      </c>
      <c r="M24" s="145">
        <f>M20+M22</f>
        <v>63</v>
      </c>
      <c r="N24" s="149">
        <f>N20+N22</f>
        <v>22</v>
      </c>
      <c r="O24" s="146">
        <f>SUM(J24:N24)</f>
        <v>548</v>
      </c>
      <c r="P24" s="147">
        <f>I24+O24</f>
        <v>2177.5</v>
      </c>
      <c r="R24" s="70"/>
    </row>
    <row r="25" spans="1:18" s="31" customFormat="1" ht="15" customHeight="1">
      <c r="A25" s="70"/>
      <c r="B25" s="2"/>
      <c r="C25" s="2"/>
      <c r="D25" s="2"/>
      <c r="E25" s="2"/>
      <c r="F25" s="2"/>
      <c r="G25" s="2"/>
      <c r="H25" s="2"/>
      <c r="I25" s="25"/>
      <c r="J25" s="2"/>
      <c r="K25" s="2"/>
      <c r="L25" s="2"/>
      <c r="M25" s="2"/>
      <c r="N25" s="2"/>
      <c r="O25" s="25"/>
      <c r="P25" s="25"/>
      <c r="R25" s="70"/>
    </row>
    <row r="26" s="31" customFormat="1" ht="15" customHeight="1">
      <c r="R26" s="70"/>
    </row>
    <row r="27" s="31" customFormat="1" ht="15" customHeight="1">
      <c r="R27" s="70"/>
    </row>
    <row r="28" s="31" customFormat="1" ht="15" customHeight="1">
      <c r="R28" s="70"/>
    </row>
    <row r="29" spans="1:18" s="31" customFormat="1" ht="15" customHeight="1">
      <c r="A29" s="70"/>
      <c r="B29" s="2"/>
      <c r="C29" s="2"/>
      <c r="D29" s="2"/>
      <c r="E29" s="2"/>
      <c r="F29" s="2"/>
      <c r="G29" s="2"/>
      <c r="H29" s="2"/>
      <c r="I29" s="25"/>
      <c r="J29" s="2"/>
      <c r="K29" s="2"/>
      <c r="L29" s="2"/>
      <c r="M29" s="2"/>
      <c r="N29" s="2"/>
      <c r="O29" s="25"/>
      <c r="P29" s="25"/>
      <c r="R29" s="70"/>
    </row>
    <row r="30" spans="1:18" s="31" customFormat="1" ht="15" customHeight="1">
      <c r="A30" s="70"/>
      <c r="B30" s="2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  <c r="N30" s="2"/>
      <c r="O30" s="25"/>
      <c r="P30" s="25"/>
      <c r="R30" s="70"/>
    </row>
    <row r="31" spans="1:18" s="31" customFormat="1" ht="15" customHeight="1">
      <c r="A31" s="70"/>
      <c r="B31" s="2"/>
      <c r="C31" s="2"/>
      <c r="D31" s="2"/>
      <c r="E31" s="2"/>
      <c r="F31" s="2"/>
      <c r="G31" s="2"/>
      <c r="H31" s="2"/>
      <c r="I31" s="25"/>
      <c r="J31" s="2"/>
      <c r="K31" s="2"/>
      <c r="L31" s="2"/>
      <c r="M31" s="2"/>
      <c r="N31" s="2"/>
      <c r="O31" s="25"/>
      <c r="P31" s="25"/>
      <c r="R31" s="70"/>
    </row>
    <row r="32" spans="1:18" s="31" customFormat="1" ht="15" customHeight="1">
      <c r="A32" s="70"/>
      <c r="B32" s="2"/>
      <c r="C32" s="2"/>
      <c r="D32" s="2"/>
      <c r="E32" s="2"/>
      <c r="F32" s="2"/>
      <c r="G32" s="2"/>
      <c r="H32" s="2"/>
      <c r="I32" s="25"/>
      <c r="J32" s="2"/>
      <c r="K32" s="2"/>
      <c r="L32" s="2"/>
      <c r="M32" s="2"/>
      <c r="N32" s="2"/>
      <c r="O32" s="25"/>
      <c r="P32" s="25"/>
      <c r="R32" s="70"/>
    </row>
    <row r="33" spans="1:18" s="31" customFormat="1" ht="15" customHeight="1">
      <c r="A33" s="70"/>
      <c r="B33" s="2"/>
      <c r="C33" s="2"/>
      <c r="D33" s="2"/>
      <c r="E33" s="2"/>
      <c r="F33" s="2"/>
      <c r="G33" s="2"/>
      <c r="H33" s="2"/>
      <c r="I33" s="25"/>
      <c r="J33" s="2"/>
      <c r="K33" s="2"/>
      <c r="L33" s="2"/>
      <c r="M33" s="2"/>
      <c r="N33" s="2"/>
      <c r="O33" s="25"/>
      <c r="P33" s="25"/>
      <c r="R33" s="70"/>
    </row>
    <row r="34" spans="1:18" s="31" customFormat="1" ht="15" customHeight="1">
      <c r="A34" s="70"/>
      <c r="B34" s="2"/>
      <c r="C34" s="2"/>
      <c r="D34" s="2"/>
      <c r="E34" s="2"/>
      <c r="F34" s="2"/>
      <c r="G34" s="2"/>
      <c r="H34" s="2"/>
      <c r="I34" s="25"/>
      <c r="J34" s="2"/>
      <c r="K34" s="2"/>
      <c r="L34" s="2"/>
      <c r="M34" s="2"/>
      <c r="N34" s="2"/>
      <c r="O34" s="25"/>
      <c r="P34" s="25"/>
      <c r="R34" s="70"/>
    </row>
    <row r="35" spans="1:18" s="31" customFormat="1" ht="15" customHeight="1">
      <c r="A35" s="70"/>
      <c r="B35" s="2"/>
      <c r="C35" s="2"/>
      <c r="D35" s="2"/>
      <c r="E35" s="2"/>
      <c r="F35" s="2"/>
      <c r="G35" s="2"/>
      <c r="H35" s="2"/>
      <c r="I35" s="25"/>
      <c r="J35" s="2"/>
      <c r="K35" s="2"/>
      <c r="L35" s="2"/>
      <c r="M35" s="2"/>
      <c r="N35" s="2"/>
      <c r="O35" s="25"/>
      <c r="P35" s="25"/>
      <c r="R35" s="70"/>
    </row>
    <row r="36" spans="1:18" s="31" customFormat="1" ht="15" customHeight="1">
      <c r="A36" s="70"/>
      <c r="B36" s="2"/>
      <c r="C36" s="2"/>
      <c r="D36" s="2"/>
      <c r="E36" s="2"/>
      <c r="F36" s="2"/>
      <c r="G36" s="2"/>
      <c r="H36" s="2"/>
      <c r="I36" s="25"/>
      <c r="J36" s="2"/>
      <c r="K36" s="2"/>
      <c r="L36" s="2"/>
      <c r="M36" s="2"/>
      <c r="N36" s="2"/>
      <c r="O36" s="25"/>
      <c r="P36" s="25"/>
      <c r="R36" s="70"/>
    </row>
    <row r="37" spans="1:16" ht="15" customHeight="1">
      <c r="A3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71"/>
    </row>
    <row r="38" spans="1:16" ht="15" customHeight="1">
      <c r="A38"/>
      <c r="B38" s="1"/>
      <c r="C38" s="1"/>
      <c r="D38" s="1"/>
      <c r="E38" s="1"/>
      <c r="F38" s="1"/>
      <c r="G38" s="1"/>
      <c r="H38" s="1"/>
      <c r="I38" s="72"/>
      <c r="J38" s="1"/>
      <c r="K38" s="1"/>
      <c r="L38" s="1"/>
      <c r="M38" s="1"/>
      <c r="N38" s="1"/>
      <c r="O38" s="72"/>
      <c r="P38" s="72"/>
    </row>
    <row r="39" spans="1:16" ht="15" customHeight="1">
      <c r="A39" s="234" t="s">
        <v>97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</row>
    <row r="40" ht="15" customHeight="1"/>
    <row r="41" spans="2:16" s="44" customFormat="1" ht="15" customHeigh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50" ht="15" customHeight="1"/>
    <row r="51" spans="1:6" ht="15" customHeight="1">
      <c r="A51" s="44"/>
      <c r="B51" s="25"/>
      <c r="C51" s="25"/>
      <c r="D51" s="25"/>
      <c r="E51" s="25"/>
      <c r="F51" s="25"/>
    </row>
  </sheetData>
  <sheetProtection/>
  <mergeCells count="6">
    <mergeCell ref="A39:P39"/>
    <mergeCell ref="A2:A3"/>
    <mergeCell ref="A1:P1"/>
    <mergeCell ref="D2:I2"/>
    <mergeCell ref="J2:O2"/>
    <mergeCell ref="P2:P3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Q89"/>
  <sheetViews>
    <sheetView zoomScalePageLayoutView="0" workbookViewId="0" topLeftCell="A1">
      <pane ySplit="2" topLeftCell="A57" activePane="bottomLeft" state="frozen"/>
      <selection pane="topLeft" activeCell="A54" sqref="A54:IV56"/>
      <selection pane="bottomLeft" activeCell="G64" sqref="G64"/>
    </sheetView>
  </sheetViews>
  <sheetFormatPr defaultColWidth="9.00390625" defaultRowHeight="12.75"/>
  <cols>
    <col min="1" max="1" width="5.25390625" style="5" customWidth="1"/>
    <col min="2" max="2" width="12.25390625" style="5" customWidth="1"/>
    <col min="4" max="4" width="9.125" style="135" customWidth="1"/>
    <col min="5" max="5" width="9.125" style="4" customWidth="1"/>
    <col min="6" max="6" width="9.125" style="135" customWidth="1"/>
    <col min="7" max="7" width="11.625" style="0" customWidth="1"/>
    <col min="12" max="12" width="9.125" style="106" customWidth="1"/>
  </cols>
  <sheetData>
    <row r="1" spans="1:7" ht="21" customHeight="1" thickBot="1">
      <c r="A1" s="247" t="s">
        <v>162</v>
      </c>
      <c r="B1" s="248"/>
      <c r="C1" s="248"/>
      <c r="D1" s="248"/>
      <c r="E1" s="248"/>
      <c r="F1" s="248"/>
      <c r="G1" s="249"/>
    </row>
    <row r="2" spans="1:7" ht="18" customHeight="1" thickBot="1">
      <c r="A2" s="48" t="s">
        <v>72</v>
      </c>
      <c r="B2" s="49" t="s">
        <v>54</v>
      </c>
      <c r="C2" s="119" t="s">
        <v>101</v>
      </c>
      <c r="D2" s="132" t="s">
        <v>100</v>
      </c>
      <c r="E2" s="50" t="s">
        <v>48</v>
      </c>
      <c r="F2" s="132" t="s">
        <v>102</v>
      </c>
      <c r="G2" s="51" t="s">
        <v>49</v>
      </c>
    </row>
    <row r="3" spans="1:7" ht="16.5" customHeight="1">
      <c r="A3" s="59">
        <v>1</v>
      </c>
      <c r="B3" s="85" t="s">
        <v>10</v>
      </c>
      <c r="C3" s="110">
        <v>90</v>
      </c>
      <c r="D3" s="133">
        <v>18</v>
      </c>
      <c r="E3" s="111">
        <v>13</v>
      </c>
      <c r="F3" s="150">
        <v>10</v>
      </c>
      <c r="G3" s="109">
        <f>SUM(C3:F3)</f>
        <v>131</v>
      </c>
    </row>
    <row r="4" spans="1:7" ht="16.5" customHeight="1">
      <c r="A4" s="59">
        <v>7</v>
      </c>
      <c r="B4" s="85" t="s">
        <v>11</v>
      </c>
      <c r="C4" s="112"/>
      <c r="D4" s="131"/>
      <c r="E4" s="88"/>
      <c r="F4" s="151"/>
      <c r="G4" s="109">
        <f aca="true" t="shared" si="0" ref="G4:G41">SUM(C4:F4)</f>
        <v>0</v>
      </c>
    </row>
    <row r="5" spans="1:7" ht="16.5" customHeight="1">
      <c r="A5" s="59">
        <v>8</v>
      </c>
      <c r="B5" s="85" t="s">
        <v>12</v>
      </c>
      <c r="C5" s="112"/>
      <c r="D5" s="131"/>
      <c r="E5" s="88"/>
      <c r="F5" s="151">
        <v>6</v>
      </c>
      <c r="G5" s="109">
        <f t="shared" si="0"/>
        <v>6</v>
      </c>
    </row>
    <row r="6" spans="1:7" ht="16.5" customHeight="1">
      <c r="A6" s="59">
        <v>9</v>
      </c>
      <c r="B6" s="85" t="s">
        <v>13</v>
      </c>
      <c r="C6" s="112">
        <v>357</v>
      </c>
      <c r="D6" s="131">
        <v>228</v>
      </c>
      <c r="E6" s="88">
        <v>104</v>
      </c>
      <c r="F6" s="151">
        <v>215</v>
      </c>
      <c r="G6" s="109">
        <f t="shared" si="0"/>
        <v>904</v>
      </c>
    </row>
    <row r="7" spans="1:7" ht="16.5" customHeight="1">
      <c r="A7" s="59">
        <v>10</v>
      </c>
      <c r="B7" s="85" t="s">
        <v>14</v>
      </c>
      <c r="C7" s="112"/>
      <c r="D7" s="131">
        <v>12</v>
      </c>
      <c r="E7" s="88"/>
      <c r="F7" s="151">
        <v>66</v>
      </c>
      <c r="G7" s="109">
        <f t="shared" si="0"/>
        <v>78</v>
      </c>
    </row>
    <row r="8" spans="1:7" ht="16.5" customHeight="1">
      <c r="A8" s="59">
        <v>11</v>
      </c>
      <c r="B8" s="85" t="s">
        <v>129</v>
      </c>
      <c r="C8" s="112"/>
      <c r="D8" s="131"/>
      <c r="E8" s="88"/>
      <c r="F8" s="151">
        <v>71</v>
      </c>
      <c r="G8" s="109">
        <f t="shared" si="0"/>
        <v>71</v>
      </c>
    </row>
    <row r="9" spans="1:7" ht="16.5" customHeight="1">
      <c r="A9" s="59">
        <v>12</v>
      </c>
      <c r="B9" s="85" t="s">
        <v>85</v>
      </c>
      <c r="C9" s="112">
        <v>430</v>
      </c>
      <c r="D9" s="131">
        <v>306</v>
      </c>
      <c r="E9" s="88">
        <v>108</v>
      </c>
      <c r="F9" s="151">
        <v>65</v>
      </c>
      <c r="G9" s="109">
        <f t="shared" si="0"/>
        <v>909</v>
      </c>
    </row>
    <row r="10" spans="1:7" ht="16.5" customHeight="1">
      <c r="A10" s="59">
        <v>14</v>
      </c>
      <c r="B10" s="85" t="s">
        <v>16</v>
      </c>
      <c r="C10" s="112">
        <v>106</v>
      </c>
      <c r="D10" s="131">
        <v>51</v>
      </c>
      <c r="E10" s="88">
        <v>18</v>
      </c>
      <c r="F10" s="151">
        <v>58</v>
      </c>
      <c r="G10" s="109">
        <f t="shared" si="0"/>
        <v>233</v>
      </c>
    </row>
    <row r="11" spans="1:7" ht="16.5" customHeight="1">
      <c r="A11" s="59">
        <v>16</v>
      </c>
      <c r="B11" s="85" t="s">
        <v>119</v>
      </c>
      <c r="C11" s="112"/>
      <c r="D11" s="131"/>
      <c r="E11" s="88"/>
      <c r="F11" s="151"/>
      <c r="G11" s="109">
        <f t="shared" si="0"/>
        <v>0</v>
      </c>
    </row>
    <row r="12" spans="1:7" ht="16.5" customHeight="1">
      <c r="A12" s="59">
        <v>17</v>
      </c>
      <c r="B12" s="85" t="s">
        <v>17</v>
      </c>
      <c r="C12" s="112"/>
      <c r="D12" s="131"/>
      <c r="E12" s="88"/>
      <c r="F12" s="151">
        <v>31</v>
      </c>
      <c r="G12" s="109">
        <f t="shared" si="0"/>
        <v>31</v>
      </c>
    </row>
    <row r="13" spans="1:7" ht="16.5" customHeight="1">
      <c r="A13" s="59">
        <v>18</v>
      </c>
      <c r="B13" s="85" t="s">
        <v>61</v>
      </c>
      <c r="C13" s="112"/>
      <c r="D13" s="131"/>
      <c r="E13" s="88"/>
      <c r="F13" s="151"/>
      <c r="G13" s="109">
        <f t="shared" si="0"/>
        <v>0</v>
      </c>
    </row>
    <row r="14" spans="1:7" ht="16.5" customHeight="1">
      <c r="A14" s="59">
        <v>19</v>
      </c>
      <c r="B14" s="85" t="s">
        <v>73</v>
      </c>
      <c r="C14" s="112"/>
      <c r="D14" s="131">
        <v>12</v>
      </c>
      <c r="E14" s="88"/>
      <c r="F14" s="151">
        <v>7</v>
      </c>
      <c r="G14" s="109">
        <f t="shared" si="0"/>
        <v>19</v>
      </c>
    </row>
    <row r="15" spans="1:7" ht="16.5" customHeight="1">
      <c r="A15" s="59">
        <v>20</v>
      </c>
      <c r="B15" s="85" t="s">
        <v>117</v>
      </c>
      <c r="C15" s="112"/>
      <c r="D15" s="131"/>
      <c r="E15" s="88">
        <v>8</v>
      </c>
      <c r="F15" s="151"/>
      <c r="G15" s="109">
        <f t="shared" si="0"/>
        <v>8</v>
      </c>
    </row>
    <row r="16" spans="1:7" ht="16.5" customHeight="1">
      <c r="A16" s="59">
        <v>23</v>
      </c>
      <c r="B16" s="85" t="s">
        <v>18</v>
      </c>
      <c r="C16" s="112"/>
      <c r="D16" s="131">
        <v>33</v>
      </c>
      <c r="E16" s="88"/>
      <c r="F16" s="151">
        <v>77</v>
      </c>
      <c r="G16" s="109">
        <f t="shared" si="0"/>
        <v>110</v>
      </c>
    </row>
    <row r="17" spans="1:7" ht="16.5" customHeight="1">
      <c r="A17" s="59">
        <v>24</v>
      </c>
      <c r="B17" s="85" t="s">
        <v>19</v>
      </c>
      <c r="C17" s="112">
        <v>182</v>
      </c>
      <c r="D17" s="131">
        <v>211.5</v>
      </c>
      <c r="E17" s="88">
        <v>88</v>
      </c>
      <c r="F17" s="151">
        <v>119</v>
      </c>
      <c r="G17" s="109">
        <f t="shared" si="0"/>
        <v>600.5</v>
      </c>
    </row>
    <row r="18" spans="1:7" ht="16.5" customHeight="1">
      <c r="A18" s="59">
        <v>26</v>
      </c>
      <c r="B18" s="85" t="s">
        <v>58</v>
      </c>
      <c r="C18" s="112"/>
      <c r="D18" s="131"/>
      <c r="E18" s="88">
        <v>10</v>
      </c>
      <c r="F18" s="151">
        <v>9</v>
      </c>
      <c r="G18" s="109">
        <f t="shared" si="0"/>
        <v>19</v>
      </c>
    </row>
    <row r="19" spans="1:7" ht="16.5" customHeight="1">
      <c r="A19" s="59">
        <v>27</v>
      </c>
      <c r="B19" s="85" t="s">
        <v>20</v>
      </c>
      <c r="C19" s="112"/>
      <c r="D19" s="131"/>
      <c r="E19" s="88"/>
      <c r="F19" s="151">
        <v>15</v>
      </c>
      <c r="G19" s="109">
        <f t="shared" si="0"/>
        <v>15</v>
      </c>
    </row>
    <row r="20" spans="1:7" ht="16.5" customHeight="1">
      <c r="A20" s="59">
        <v>30</v>
      </c>
      <c r="B20" s="85" t="s">
        <v>63</v>
      </c>
      <c r="C20" s="112"/>
      <c r="D20" s="131">
        <v>6</v>
      </c>
      <c r="E20" s="88"/>
      <c r="F20" s="151">
        <v>26</v>
      </c>
      <c r="G20" s="109">
        <f t="shared" si="0"/>
        <v>32</v>
      </c>
    </row>
    <row r="21" spans="1:7" ht="16.5" customHeight="1">
      <c r="A21" s="59">
        <v>33</v>
      </c>
      <c r="B21" s="85" t="s">
        <v>21</v>
      </c>
      <c r="C21" s="112"/>
      <c r="D21" s="131"/>
      <c r="E21" s="88"/>
      <c r="F21" s="151"/>
      <c r="G21" s="109">
        <f t="shared" si="0"/>
        <v>0</v>
      </c>
    </row>
    <row r="22" spans="1:7" ht="16.5" customHeight="1">
      <c r="A22" s="59">
        <v>34</v>
      </c>
      <c r="B22" s="85" t="s">
        <v>99</v>
      </c>
      <c r="C22" s="112"/>
      <c r="D22" s="131"/>
      <c r="E22" s="88"/>
      <c r="F22" s="174">
        <v>14</v>
      </c>
      <c r="G22" s="109">
        <f t="shared" si="0"/>
        <v>14</v>
      </c>
    </row>
    <row r="23" spans="1:7" ht="16.5" customHeight="1">
      <c r="A23" s="59">
        <v>35</v>
      </c>
      <c r="B23" s="85" t="s">
        <v>55</v>
      </c>
      <c r="C23" s="112"/>
      <c r="D23" s="131"/>
      <c r="E23" s="88"/>
      <c r="F23" s="151"/>
      <c r="G23" s="109">
        <f t="shared" si="0"/>
        <v>0</v>
      </c>
    </row>
    <row r="24" spans="1:7" ht="16.5" customHeight="1">
      <c r="A24" s="59">
        <v>36</v>
      </c>
      <c r="B24" s="85" t="s">
        <v>22</v>
      </c>
      <c r="C24" s="112"/>
      <c r="D24" s="131">
        <v>8</v>
      </c>
      <c r="E24" s="88"/>
      <c r="F24" s="151">
        <v>16</v>
      </c>
      <c r="G24" s="109">
        <f t="shared" si="0"/>
        <v>24</v>
      </c>
    </row>
    <row r="25" spans="1:7" ht="16.5" customHeight="1">
      <c r="A25" s="59">
        <v>38</v>
      </c>
      <c r="B25" s="85" t="s">
        <v>62</v>
      </c>
      <c r="C25" s="112"/>
      <c r="D25" s="131"/>
      <c r="E25" s="88"/>
      <c r="F25" s="151">
        <v>36</v>
      </c>
      <c r="G25" s="109">
        <f t="shared" si="0"/>
        <v>36</v>
      </c>
    </row>
    <row r="26" spans="1:7" ht="16.5" customHeight="1">
      <c r="A26" s="59">
        <v>39</v>
      </c>
      <c r="B26" s="85" t="s">
        <v>23</v>
      </c>
      <c r="C26" s="112"/>
      <c r="D26" s="131"/>
      <c r="E26" s="88"/>
      <c r="F26" s="151">
        <v>3</v>
      </c>
      <c r="G26" s="109">
        <f t="shared" si="0"/>
        <v>3</v>
      </c>
    </row>
    <row r="27" spans="1:7" ht="16.5" customHeight="1">
      <c r="A27" s="59">
        <v>42</v>
      </c>
      <c r="B27" s="85" t="s">
        <v>24</v>
      </c>
      <c r="C27" s="112">
        <v>88</v>
      </c>
      <c r="D27" s="131">
        <v>24</v>
      </c>
      <c r="E27" s="88">
        <v>12</v>
      </c>
      <c r="F27" s="151">
        <v>37</v>
      </c>
      <c r="G27" s="109">
        <f t="shared" si="0"/>
        <v>161</v>
      </c>
    </row>
    <row r="28" spans="1:7" ht="16.5" customHeight="1">
      <c r="A28" s="59">
        <v>43</v>
      </c>
      <c r="B28" s="85" t="s">
        <v>25</v>
      </c>
      <c r="C28" s="112">
        <v>21</v>
      </c>
      <c r="D28" s="131">
        <v>21</v>
      </c>
      <c r="E28" s="88"/>
      <c r="F28" s="151">
        <v>30</v>
      </c>
      <c r="G28" s="109">
        <f t="shared" si="0"/>
        <v>72</v>
      </c>
    </row>
    <row r="29" spans="1:7" ht="16.5" customHeight="1">
      <c r="A29" s="59">
        <v>44</v>
      </c>
      <c r="B29" s="85" t="s">
        <v>26</v>
      </c>
      <c r="C29" s="112"/>
      <c r="D29" s="131"/>
      <c r="E29" s="88"/>
      <c r="F29" s="151"/>
      <c r="G29" s="109">
        <f t="shared" si="0"/>
        <v>0</v>
      </c>
    </row>
    <row r="30" spans="1:7" ht="16.5" customHeight="1">
      <c r="A30" s="59">
        <v>45</v>
      </c>
      <c r="B30" s="85" t="s">
        <v>27</v>
      </c>
      <c r="C30" s="112"/>
      <c r="D30" s="131">
        <v>75</v>
      </c>
      <c r="E30" s="88"/>
      <c r="F30" s="151">
        <v>54</v>
      </c>
      <c r="G30" s="109">
        <f t="shared" si="0"/>
        <v>129</v>
      </c>
    </row>
    <row r="31" spans="1:7" ht="16.5" customHeight="1">
      <c r="A31" s="59">
        <v>46</v>
      </c>
      <c r="B31" s="85" t="s">
        <v>28</v>
      </c>
      <c r="C31" s="112"/>
      <c r="D31" s="131"/>
      <c r="E31" s="131"/>
      <c r="F31" s="151">
        <v>5</v>
      </c>
      <c r="G31" s="109">
        <f t="shared" si="0"/>
        <v>5</v>
      </c>
    </row>
    <row r="32" spans="1:7" ht="16.5" customHeight="1">
      <c r="A32" s="59">
        <v>47</v>
      </c>
      <c r="B32" s="85" t="s">
        <v>29</v>
      </c>
      <c r="C32" s="112"/>
      <c r="D32" s="131"/>
      <c r="E32" s="131"/>
      <c r="F32" s="151">
        <v>12</v>
      </c>
      <c r="G32" s="109">
        <f t="shared" si="0"/>
        <v>12</v>
      </c>
    </row>
    <row r="33" spans="1:7" ht="16.5" customHeight="1">
      <c r="A33" s="59">
        <v>48</v>
      </c>
      <c r="B33" s="85" t="s">
        <v>30</v>
      </c>
      <c r="C33" s="112"/>
      <c r="D33" s="131">
        <v>30</v>
      </c>
      <c r="E33" s="131"/>
      <c r="F33" s="151">
        <v>21</v>
      </c>
      <c r="G33" s="109">
        <f t="shared" si="0"/>
        <v>51</v>
      </c>
    </row>
    <row r="34" spans="1:7" ht="16.5" customHeight="1">
      <c r="A34" s="59">
        <v>49</v>
      </c>
      <c r="B34" s="85" t="s">
        <v>31</v>
      </c>
      <c r="C34" s="112">
        <v>36</v>
      </c>
      <c r="D34" s="131">
        <v>147</v>
      </c>
      <c r="E34" s="131">
        <v>8</v>
      </c>
      <c r="F34" s="151">
        <v>50</v>
      </c>
      <c r="G34" s="109">
        <f t="shared" si="0"/>
        <v>241</v>
      </c>
    </row>
    <row r="35" spans="1:7" ht="16.5" customHeight="1">
      <c r="A35" s="59">
        <v>50</v>
      </c>
      <c r="B35" s="85" t="s">
        <v>60</v>
      </c>
      <c r="C35" s="112"/>
      <c r="D35" s="131"/>
      <c r="E35" s="131"/>
      <c r="F35" s="151">
        <v>3</v>
      </c>
      <c r="G35" s="109">
        <f t="shared" si="0"/>
        <v>3</v>
      </c>
    </row>
    <row r="36" spans="1:7" ht="16.5" customHeight="1">
      <c r="A36" s="59">
        <v>52</v>
      </c>
      <c r="B36" s="85" t="s">
        <v>32</v>
      </c>
      <c r="C36" s="112">
        <v>30</v>
      </c>
      <c r="D36" s="131">
        <v>15</v>
      </c>
      <c r="E36" s="131">
        <v>20</v>
      </c>
      <c r="F36" s="151">
        <v>30</v>
      </c>
      <c r="G36" s="109">
        <f t="shared" si="0"/>
        <v>95</v>
      </c>
    </row>
    <row r="37" spans="1:7" ht="16.5" customHeight="1">
      <c r="A37" s="59">
        <v>53</v>
      </c>
      <c r="B37" s="85" t="s">
        <v>59</v>
      </c>
      <c r="C37" s="112"/>
      <c r="D37" s="131"/>
      <c r="E37" s="131"/>
      <c r="F37" s="151"/>
      <c r="G37" s="109">
        <f t="shared" si="0"/>
        <v>0</v>
      </c>
    </row>
    <row r="38" spans="1:7" ht="16.5" customHeight="1">
      <c r="A38" s="59">
        <v>55</v>
      </c>
      <c r="B38" s="85" t="s">
        <v>74</v>
      </c>
      <c r="C38" s="112"/>
      <c r="D38" s="131"/>
      <c r="E38" s="131"/>
      <c r="F38" s="151">
        <v>14</v>
      </c>
      <c r="G38" s="109">
        <f t="shared" si="0"/>
        <v>14</v>
      </c>
    </row>
    <row r="39" spans="1:7" ht="16.5" customHeight="1">
      <c r="A39" s="59">
        <v>57</v>
      </c>
      <c r="B39" s="85" t="s">
        <v>110</v>
      </c>
      <c r="C39" s="112">
        <v>243</v>
      </c>
      <c r="D39" s="131">
        <v>75</v>
      </c>
      <c r="E39" s="173">
        <v>40</v>
      </c>
      <c r="F39" s="151">
        <v>27</v>
      </c>
      <c r="G39" s="109">
        <f t="shared" si="0"/>
        <v>385</v>
      </c>
    </row>
    <row r="40" spans="1:7" ht="16.5" customHeight="1">
      <c r="A40" s="59">
        <v>59</v>
      </c>
      <c r="B40" s="85" t="s">
        <v>33</v>
      </c>
      <c r="C40" s="112"/>
      <c r="D40" s="131"/>
      <c r="E40" s="88"/>
      <c r="F40" s="151">
        <v>7</v>
      </c>
      <c r="G40" s="109">
        <f t="shared" si="0"/>
        <v>7</v>
      </c>
    </row>
    <row r="41" spans="1:7" ht="16.5" customHeight="1" thickBot="1">
      <c r="A41" s="60">
        <v>60</v>
      </c>
      <c r="B41" s="108" t="s">
        <v>34</v>
      </c>
      <c r="C41" s="113"/>
      <c r="D41" s="134">
        <v>21</v>
      </c>
      <c r="E41" s="114">
        <v>10</v>
      </c>
      <c r="F41" s="152">
        <v>44</v>
      </c>
      <c r="G41" s="115">
        <f t="shared" si="0"/>
        <v>75</v>
      </c>
    </row>
    <row r="42" ht="12.75">
      <c r="I42" s="42"/>
    </row>
    <row r="43" spans="1:12" s="31" customFormat="1" ht="12.75">
      <c r="A43" s="234" t="s">
        <v>103</v>
      </c>
      <c r="B43" s="234"/>
      <c r="C43" s="234"/>
      <c r="D43" s="234"/>
      <c r="E43" s="234"/>
      <c r="F43" s="234"/>
      <c r="G43" s="234"/>
      <c r="I43" s="104"/>
      <c r="L43" s="105"/>
    </row>
    <row r="44" spans="1:12" s="31" customFormat="1" ht="12.75">
      <c r="A44" s="26"/>
      <c r="B44" s="26"/>
      <c r="C44" s="37"/>
      <c r="D44" s="136"/>
      <c r="E44" s="32"/>
      <c r="F44" s="153"/>
      <c r="G44" s="25"/>
      <c r="I44" s="104"/>
      <c r="L44" s="105"/>
    </row>
    <row r="45" spans="1:12" s="31" customFormat="1" ht="12.75">
      <c r="A45" s="26"/>
      <c r="B45" s="26"/>
      <c r="C45" s="37"/>
      <c r="D45" s="136"/>
      <c r="E45" s="32"/>
      <c r="F45" s="153"/>
      <c r="G45" s="25"/>
      <c r="I45" s="104"/>
      <c r="L45" s="105"/>
    </row>
    <row r="46" spans="1:12" s="31" customFormat="1" ht="21.75" customHeight="1" thickBot="1">
      <c r="A46" s="247" t="s">
        <v>162</v>
      </c>
      <c r="B46" s="248"/>
      <c r="C46" s="248"/>
      <c r="D46" s="248"/>
      <c r="E46" s="248"/>
      <c r="F46" s="248"/>
      <c r="G46" s="249"/>
      <c r="I46" s="104"/>
      <c r="L46" s="105"/>
    </row>
    <row r="47" spans="1:12" s="31" customFormat="1" ht="18" customHeight="1" thickBot="1">
      <c r="A47" s="48" t="s">
        <v>72</v>
      </c>
      <c r="B47" s="49" t="s">
        <v>54</v>
      </c>
      <c r="C47" s="50" t="s">
        <v>101</v>
      </c>
      <c r="D47" s="132" t="s">
        <v>100</v>
      </c>
      <c r="E47" s="50" t="s">
        <v>48</v>
      </c>
      <c r="F47" s="132" t="s">
        <v>102</v>
      </c>
      <c r="G47" s="51" t="s">
        <v>49</v>
      </c>
      <c r="I47" s="104"/>
      <c r="L47" s="105"/>
    </row>
    <row r="48" spans="1:7" s="31" customFormat="1" ht="16.5" customHeight="1">
      <c r="A48" s="59">
        <v>61</v>
      </c>
      <c r="B48" s="85" t="s">
        <v>78</v>
      </c>
      <c r="C48" s="110"/>
      <c r="D48" s="133"/>
      <c r="E48" s="111"/>
      <c r="F48" s="150">
        <v>61</v>
      </c>
      <c r="G48" s="116">
        <f>SUM(C48:F48)</f>
        <v>61</v>
      </c>
    </row>
    <row r="49" spans="1:7" s="31" customFormat="1" ht="16.5" customHeight="1">
      <c r="A49" s="59">
        <v>62</v>
      </c>
      <c r="B49" s="85" t="s">
        <v>83</v>
      </c>
      <c r="C49" s="112"/>
      <c r="D49" s="131"/>
      <c r="E49" s="88"/>
      <c r="F49" s="151">
        <v>12</v>
      </c>
      <c r="G49" s="109">
        <f aca="true" t="shared" si="1" ref="G49:G85">SUM(C49:F49)</f>
        <v>12</v>
      </c>
    </row>
    <row r="50" spans="1:7" s="31" customFormat="1" ht="16.5" customHeight="1">
      <c r="A50" s="59">
        <v>63</v>
      </c>
      <c r="B50" s="85" t="s">
        <v>82</v>
      </c>
      <c r="C50" s="112"/>
      <c r="D50" s="131">
        <v>9</v>
      </c>
      <c r="E50" s="131"/>
      <c r="F50" s="151">
        <v>11</v>
      </c>
      <c r="G50" s="109">
        <f t="shared" si="1"/>
        <v>20</v>
      </c>
    </row>
    <row r="51" spans="1:7" s="31" customFormat="1" ht="16.5" customHeight="1">
      <c r="A51" s="59">
        <v>64</v>
      </c>
      <c r="B51" s="85" t="s">
        <v>35</v>
      </c>
      <c r="C51" s="112"/>
      <c r="D51" s="131">
        <v>60</v>
      </c>
      <c r="E51" s="173">
        <v>40</v>
      </c>
      <c r="F51" s="151">
        <v>59</v>
      </c>
      <c r="G51" s="109">
        <f t="shared" si="1"/>
        <v>159</v>
      </c>
    </row>
    <row r="52" spans="1:7" s="31" customFormat="1" ht="16.5" customHeight="1">
      <c r="A52" s="59">
        <v>65</v>
      </c>
      <c r="B52" s="85" t="s">
        <v>84</v>
      </c>
      <c r="C52" s="112"/>
      <c r="D52" s="131"/>
      <c r="E52" s="88"/>
      <c r="F52" s="151">
        <v>4</v>
      </c>
      <c r="G52" s="109">
        <f t="shared" si="1"/>
        <v>4</v>
      </c>
    </row>
    <row r="53" spans="1:7" ht="16.5" customHeight="1">
      <c r="A53" s="59">
        <v>66</v>
      </c>
      <c r="B53" s="85" t="s">
        <v>36</v>
      </c>
      <c r="C53" s="112"/>
      <c r="D53" s="131">
        <v>55</v>
      </c>
      <c r="E53" s="88"/>
      <c r="F53" s="151">
        <v>47</v>
      </c>
      <c r="G53" s="109">
        <f t="shared" si="1"/>
        <v>102</v>
      </c>
    </row>
    <row r="54" spans="1:7" s="31" customFormat="1" ht="16.5" customHeight="1">
      <c r="A54" s="59">
        <v>70</v>
      </c>
      <c r="B54" s="85" t="s">
        <v>79</v>
      </c>
      <c r="C54" s="112"/>
      <c r="D54" s="131"/>
      <c r="E54" s="88"/>
      <c r="F54" s="151"/>
      <c r="G54" s="109">
        <f t="shared" si="1"/>
        <v>0</v>
      </c>
    </row>
    <row r="55" spans="1:7" s="31" customFormat="1" ht="16.5" customHeight="1">
      <c r="A55" s="59">
        <v>71</v>
      </c>
      <c r="B55" s="85" t="s">
        <v>130</v>
      </c>
      <c r="C55" s="112"/>
      <c r="D55" s="131"/>
      <c r="E55" s="88"/>
      <c r="F55" s="151"/>
      <c r="G55" s="109">
        <f t="shared" si="1"/>
        <v>0</v>
      </c>
    </row>
    <row r="56" spans="1:7" s="31" customFormat="1" ht="16.5" customHeight="1">
      <c r="A56" s="59">
        <v>76</v>
      </c>
      <c r="B56" s="85" t="s">
        <v>57</v>
      </c>
      <c r="C56" s="112"/>
      <c r="D56" s="131"/>
      <c r="E56" s="88"/>
      <c r="F56" s="151">
        <v>6</v>
      </c>
      <c r="G56" s="109">
        <f t="shared" si="1"/>
        <v>6</v>
      </c>
    </row>
    <row r="57" spans="1:7" s="31" customFormat="1" ht="16.5" customHeight="1">
      <c r="A57" s="59">
        <v>77</v>
      </c>
      <c r="B57" s="85" t="s">
        <v>37</v>
      </c>
      <c r="C57" s="112"/>
      <c r="D57" s="131"/>
      <c r="E57" s="88"/>
      <c r="F57" s="151">
        <v>12</v>
      </c>
      <c r="G57" s="109">
        <f t="shared" si="1"/>
        <v>12</v>
      </c>
    </row>
    <row r="58" spans="1:7" s="31" customFormat="1" ht="16.5" customHeight="1">
      <c r="A58" s="59">
        <v>78</v>
      </c>
      <c r="B58" s="85" t="s">
        <v>87</v>
      </c>
      <c r="C58" s="112"/>
      <c r="D58" s="131"/>
      <c r="E58" s="88"/>
      <c r="F58" s="151"/>
      <c r="G58" s="109">
        <f t="shared" si="1"/>
        <v>0</v>
      </c>
    </row>
    <row r="59" spans="1:7" s="31" customFormat="1" ht="16.5" customHeight="1">
      <c r="A59" s="59">
        <v>80</v>
      </c>
      <c r="B59" s="85" t="s">
        <v>80</v>
      </c>
      <c r="C59" s="112"/>
      <c r="D59" s="131"/>
      <c r="E59" s="131"/>
      <c r="F59" s="151"/>
      <c r="G59" s="109">
        <f t="shared" si="1"/>
        <v>0</v>
      </c>
    </row>
    <row r="60" spans="1:7" s="31" customFormat="1" ht="16.5" customHeight="1">
      <c r="A60" s="59">
        <v>81</v>
      </c>
      <c r="B60" s="85" t="s">
        <v>120</v>
      </c>
      <c r="C60" s="112"/>
      <c r="D60" s="131"/>
      <c r="E60" s="88"/>
      <c r="F60" s="151"/>
      <c r="G60" s="109">
        <f t="shared" si="1"/>
        <v>0</v>
      </c>
    </row>
    <row r="61" spans="1:7" s="31" customFormat="1" ht="16.5" customHeight="1">
      <c r="A61" s="59">
        <v>82</v>
      </c>
      <c r="B61" s="85" t="s">
        <v>88</v>
      </c>
      <c r="C61" s="112"/>
      <c r="D61" s="131"/>
      <c r="E61" s="88"/>
      <c r="F61" s="151">
        <v>5</v>
      </c>
      <c r="G61" s="109">
        <f t="shared" si="1"/>
        <v>5</v>
      </c>
    </row>
    <row r="62" spans="1:7" s="31" customFormat="1" ht="16.5" customHeight="1">
      <c r="A62" s="59">
        <v>88</v>
      </c>
      <c r="B62" s="85" t="s">
        <v>86</v>
      </c>
      <c r="C62" s="112"/>
      <c r="D62" s="131"/>
      <c r="E62" s="88"/>
      <c r="F62" s="151"/>
      <c r="G62" s="109">
        <f t="shared" si="1"/>
        <v>0</v>
      </c>
    </row>
    <row r="63" spans="1:7" s="31" customFormat="1" ht="16.5" customHeight="1">
      <c r="A63" s="59">
        <v>89</v>
      </c>
      <c r="B63" s="85" t="s">
        <v>108</v>
      </c>
      <c r="C63" s="112"/>
      <c r="D63" s="131"/>
      <c r="E63" s="88"/>
      <c r="F63" s="151"/>
      <c r="G63" s="109">
        <f t="shared" si="1"/>
        <v>0</v>
      </c>
    </row>
    <row r="64" spans="1:7" s="31" customFormat="1" ht="16.5" customHeight="1">
      <c r="A64" s="59">
        <v>92</v>
      </c>
      <c r="B64" s="85" t="s">
        <v>118</v>
      </c>
      <c r="C64" s="112"/>
      <c r="D64" s="131"/>
      <c r="E64" s="88"/>
      <c r="F64" s="151"/>
      <c r="G64" s="109">
        <f t="shared" si="1"/>
        <v>0</v>
      </c>
    </row>
    <row r="65" spans="1:7" s="31" customFormat="1" ht="16.5" customHeight="1">
      <c r="A65" s="59">
        <v>93</v>
      </c>
      <c r="B65" s="85" t="s">
        <v>116</v>
      </c>
      <c r="C65" s="112"/>
      <c r="D65" s="131"/>
      <c r="E65" s="88"/>
      <c r="F65" s="151">
        <v>6</v>
      </c>
      <c r="G65" s="109">
        <f t="shared" si="1"/>
        <v>6</v>
      </c>
    </row>
    <row r="66" spans="1:7" ht="16.5" customHeight="1">
      <c r="A66" s="59">
        <v>95</v>
      </c>
      <c r="B66" s="85" t="s">
        <v>91</v>
      </c>
      <c r="C66" s="112"/>
      <c r="D66" s="131"/>
      <c r="E66" s="88"/>
      <c r="F66" s="151"/>
      <c r="G66" s="109">
        <f t="shared" si="1"/>
        <v>0</v>
      </c>
    </row>
    <row r="67" spans="1:7" ht="16.5" customHeight="1">
      <c r="A67" s="59">
        <v>97</v>
      </c>
      <c r="B67" s="85" t="s">
        <v>89</v>
      </c>
      <c r="C67" s="112"/>
      <c r="D67" s="131"/>
      <c r="E67" s="88"/>
      <c r="F67" s="151"/>
      <c r="G67" s="109">
        <f t="shared" si="1"/>
        <v>0</v>
      </c>
    </row>
    <row r="68" spans="1:7" ht="16.5" customHeight="1">
      <c r="A68" s="59">
        <v>99</v>
      </c>
      <c r="B68" s="85" t="s">
        <v>128</v>
      </c>
      <c r="C68" s="112"/>
      <c r="D68" s="131"/>
      <c r="E68" s="88"/>
      <c r="F68" s="151"/>
      <c r="G68" s="109">
        <f t="shared" si="1"/>
        <v>0</v>
      </c>
    </row>
    <row r="69" spans="1:7" ht="16.5" customHeight="1">
      <c r="A69" s="59">
        <v>103</v>
      </c>
      <c r="B69" s="85" t="s">
        <v>71</v>
      </c>
      <c r="C69" s="199">
        <v>415</v>
      </c>
      <c r="D69" s="131">
        <v>114</v>
      </c>
      <c r="E69" s="131">
        <v>54</v>
      </c>
      <c r="F69" s="151">
        <v>80</v>
      </c>
      <c r="G69" s="109">
        <f t="shared" si="1"/>
        <v>663</v>
      </c>
    </row>
    <row r="70" spans="1:7" ht="16.5" customHeight="1">
      <c r="A70" s="59">
        <v>105</v>
      </c>
      <c r="B70" s="85" t="s">
        <v>38</v>
      </c>
      <c r="C70" s="112"/>
      <c r="D70" s="131"/>
      <c r="E70" s="131"/>
      <c r="F70" s="151"/>
      <c r="G70" s="109">
        <f t="shared" si="1"/>
        <v>0</v>
      </c>
    </row>
    <row r="71" spans="1:7" ht="16.5" customHeight="1">
      <c r="A71" s="59">
        <v>108</v>
      </c>
      <c r="B71" s="85" t="s">
        <v>98</v>
      </c>
      <c r="C71" s="112">
        <v>51</v>
      </c>
      <c r="D71" s="131"/>
      <c r="E71" s="131">
        <v>8</v>
      </c>
      <c r="F71" s="151">
        <v>4</v>
      </c>
      <c r="G71" s="109">
        <f t="shared" si="1"/>
        <v>63</v>
      </c>
    </row>
    <row r="72" spans="1:7" ht="16.5" customHeight="1">
      <c r="A72" s="59">
        <v>112</v>
      </c>
      <c r="B72" s="85" t="s">
        <v>39</v>
      </c>
      <c r="C72" s="112"/>
      <c r="D72" s="131">
        <v>6</v>
      </c>
      <c r="E72" s="131"/>
      <c r="F72" s="151">
        <v>59</v>
      </c>
      <c r="G72" s="109">
        <f t="shared" si="1"/>
        <v>65</v>
      </c>
    </row>
    <row r="73" spans="1:7" ht="16.5" customHeight="1">
      <c r="A73" s="59">
        <v>115</v>
      </c>
      <c r="B73" s="85" t="s">
        <v>90</v>
      </c>
      <c r="C73" s="112"/>
      <c r="D73" s="131"/>
      <c r="E73" s="131"/>
      <c r="F73" s="151"/>
      <c r="G73" s="109">
        <f t="shared" si="1"/>
        <v>0</v>
      </c>
    </row>
    <row r="74" spans="1:7" ht="16.5" customHeight="1">
      <c r="A74" s="59">
        <v>116</v>
      </c>
      <c r="B74" s="85" t="s">
        <v>40</v>
      </c>
      <c r="C74" s="112">
        <v>84</v>
      </c>
      <c r="D74" s="131">
        <v>114</v>
      </c>
      <c r="E74" s="131">
        <v>26</v>
      </c>
      <c r="F74" s="151">
        <v>53</v>
      </c>
      <c r="G74" s="109">
        <f t="shared" si="1"/>
        <v>277</v>
      </c>
    </row>
    <row r="75" spans="1:7" ht="16.5" customHeight="1">
      <c r="A75" s="59">
        <v>119</v>
      </c>
      <c r="B75" s="85" t="s">
        <v>41</v>
      </c>
      <c r="C75" s="112">
        <v>343</v>
      </c>
      <c r="D75" s="131">
        <v>360</v>
      </c>
      <c r="E75" s="131">
        <v>64</v>
      </c>
      <c r="F75" s="151">
        <v>239</v>
      </c>
      <c r="G75" s="109">
        <f t="shared" si="1"/>
        <v>1006</v>
      </c>
    </row>
    <row r="76" spans="1:7" ht="16.5" customHeight="1">
      <c r="A76" s="59">
        <v>121</v>
      </c>
      <c r="B76" s="85" t="s">
        <v>42</v>
      </c>
      <c r="C76" s="112">
        <v>192</v>
      </c>
      <c r="D76" s="131">
        <v>126</v>
      </c>
      <c r="E76" s="131">
        <v>44</v>
      </c>
      <c r="F76" s="151">
        <v>63</v>
      </c>
      <c r="G76" s="109">
        <f t="shared" si="1"/>
        <v>425</v>
      </c>
    </row>
    <row r="77" spans="1:7" ht="16.5" customHeight="1">
      <c r="A77" s="59">
        <v>122</v>
      </c>
      <c r="B77" s="85" t="s">
        <v>81</v>
      </c>
      <c r="C77" s="112"/>
      <c r="D77" s="131">
        <v>6</v>
      </c>
      <c r="E77" s="131">
        <v>8</v>
      </c>
      <c r="F77" s="151">
        <v>12</v>
      </c>
      <c r="G77" s="109">
        <f t="shared" si="1"/>
        <v>26</v>
      </c>
    </row>
    <row r="78" spans="1:7" ht="16.5" customHeight="1">
      <c r="A78" s="59">
        <v>124</v>
      </c>
      <c r="B78" s="85" t="s">
        <v>56</v>
      </c>
      <c r="C78" s="112"/>
      <c r="D78" s="131"/>
      <c r="E78" s="131"/>
      <c r="F78" s="151"/>
      <c r="G78" s="109">
        <f t="shared" si="1"/>
        <v>0</v>
      </c>
    </row>
    <row r="79" spans="1:7" ht="16.5" customHeight="1">
      <c r="A79" s="59">
        <v>125</v>
      </c>
      <c r="B79" s="85" t="s">
        <v>161</v>
      </c>
      <c r="C79" s="112"/>
      <c r="D79" s="131">
        <v>12</v>
      </c>
      <c r="E79" s="131"/>
      <c r="F79" s="151">
        <v>20</v>
      </c>
      <c r="G79" s="109">
        <f t="shared" si="1"/>
        <v>32</v>
      </c>
    </row>
    <row r="80" spans="1:7" ht="16.5" customHeight="1">
      <c r="A80" s="59">
        <v>128</v>
      </c>
      <c r="B80" s="200" t="s">
        <v>131</v>
      </c>
      <c r="C80" s="112"/>
      <c r="D80" s="131"/>
      <c r="E80" s="131"/>
      <c r="F80" s="151">
        <v>22</v>
      </c>
      <c r="G80" s="109">
        <f>SUM(C80:F80)</f>
        <v>22</v>
      </c>
    </row>
    <row r="81" spans="1:7" ht="16.5" customHeight="1">
      <c r="A81" s="59">
        <v>129</v>
      </c>
      <c r="B81" s="85" t="s">
        <v>144</v>
      </c>
      <c r="C81" s="112"/>
      <c r="D81" s="131">
        <v>10.5</v>
      </c>
      <c r="E81" s="131"/>
      <c r="F81" s="151">
        <v>51</v>
      </c>
      <c r="G81" s="109">
        <f t="shared" si="1"/>
        <v>61.5</v>
      </c>
    </row>
    <row r="82" spans="1:7" ht="16.5" customHeight="1">
      <c r="A82" s="59">
        <v>132</v>
      </c>
      <c r="B82" s="85" t="s">
        <v>43</v>
      </c>
      <c r="C82" s="199">
        <v>106</v>
      </c>
      <c r="D82" s="131">
        <v>123</v>
      </c>
      <c r="E82" s="131">
        <v>47</v>
      </c>
      <c r="F82" s="151">
        <v>88</v>
      </c>
      <c r="G82" s="109">
        <f t="shared" si="1"/>
        <v>364</v>
      </c>
    </row>
    <row r="83" spans="1:7" ht="16.5" customHeight="1">
      <c r="A83" s="59">
        <v>133</v>
      </c>
      <c r="B83" s="85" t="s">
        <v>76</v>
      </c>
      <c r="C83" s="112">
        <v>58</v>
      </c>
      <c r="D83" s="131">
        <v>72</v>
      </c>
      <c r="E83" s="131">
        <v>10</v>
      </c>
      <c r="F83" s="151">
        <v>75</v>
      </c>
      <c r="G83" s="109">
        <f t="shared" si="1"/>
        <v>215</v>
      </c>
    </row>
    <row r="84" spans="1:7" ht="16.5" customHeight="1">
      <c r="A84" s="59">
        <v>134</v>
      </c>
      <c r="B84" s="85" t="s">
        <v>44</v>
      </c>
      <c r="C84" s="112"/>
      <c r="D84" s="131"/>
      <c r="E84" s="131"/>
      <c r="F84" s="151"/>
      <c r="G84" s="109">
        <f t="shared" si="1"/>
        <v>0</v>
      </c>
    </row>
    <row r="85" spans="1:7" ht="16.5" customHeight="1" thickBot="1">
      <c r="A85" s="60">
        <v>135</v>
      </c>
      <c r="B85" s="108" t="s">
        <v>45</v>
      </c>
      <c r="C85" s="113"/>
      <c r="D85" s="134"/>
      <c r="E85" s="114"/>
      <c r="F85" s="152">
        <v>11</v>
      </c>
      <c r="G85" s="117">
        <f t="shared" si="1"/>
        <v>11</v>
      </c>
    </row>
    <row r="86" spans="1:7" ht="10.5" customHeight="1">
      <c r="A86" s="26"/>
      <c r="B86" s="26"/>
      <c r="C86" s="63"/>
      <c r="D86" s="136"/>
      <c r="E86" s="32"/>
      <c r="F86" s="153"/>
      <c r="G86" s="21"/>
    </row>
    <row r="87" spans="1:251" s="31" customFormat="1" ht="15" customHeight="1">
      <c r="A87" s="26"/>
      <c r="B87" s="26"/>
      <c r="C87" s="61">
        <f>SUM(C3:C41)+SUM(C48:C85)</f>
        <v>2832</v>
      </c>
      <c r="D87" s="61">
        <f>SUM(D3:D41)+SUM(D48:D85)</f>
        <v>2361</v>
      </c>
      <c r="E87" s="61">
        <f>SUM(E3:E41)+SUM(E48:E85)</f>
        <v>740</v>
      </c>
      <c r="F87" s="61">
        <f>SUM(F3:F41)+SUM(F48:F85)</f>
        <v>2178</v>
      </c>
      <c r="G87" s="62">
        <f>SUM(G3:G41)+SUM(G48:G85)</f>
        <v>8111</v>
      </c>
      <c r="I87" s="104"/>
      <c r="J87" s="104"/>
      <c r="K87" s="104"/>
      <c r="L87" s="107"/>
      <c r="M87" s="104"/>
      <c r="N87" s="104"/>
      <c r="O87" s="104"/>
      <c r="P87" s="104"/>
      <c r="Q87" s="104"/>
      <c r="R87" s="104">
        <f>SUM(R3:R85)</f>
        <v>0</v>
      </c>
      <c r="S87" s="104"/>
      <c r="T87" s="104"/>
      <c r="U87" s="104"/>
      <c r="V87" s="104"/>
      <c r="W87" s="104">
        <f>SUM(W3:W85)</f>
        <v>0</v>
      </c>
      <c r="X87" s="104">
        <f>SUM(X3:X85)</f>
        <v>0</v>
      </c>
      <c r="Y87" s="104"/>
      <c r="Z87" s="104"/>
      <c r="AA87" s="104"/>
      <c r="AB87" s="104">
        <f>SUM(AB3:AB85)</f>
        <v>0</v>
      </c>
      <c r="AC87" s="104">
        <f>SUM(AC3:AC85)</f>
        <v>0</v>
      </c>
      <c r="AD87" s="104">
        <f>SUM(AD3:AD85)</f>
        <v>0</v>
      </c>
      <c r="AE87" s="104">
        <f>SUM(AE3:AE85)</f>
        <v>0</v>
      </c>
      <c r="AF87" s="104">
        <f>SUM(AF3:AF85)</f>
        <v>0</v>
      </c>
      <c r="AG87" s="104"/>
      <c r="AH87" s="104"/>
      <c r="AI87" s="104"/>
      <c r="AJ87" s="104">
        <f>SUM(AJ3:AJ85)</f>
        <v>0</v>
      </c>
      <c r="AK87" s="104">
        <f>SUM(AK3:AK85)</f>
        <v>0</v>
      </c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  <c r="IP87" s="104"/>
      <c r="IQ87" s="104"/>
    </row>
    <row r="88" spans="1:12" s="31" customFormat="1" ht="15" customHeight="1">
      <c r="A88" s="5"/>
      <c r="B88" s="5"/>
      <c r="C88"/>
      <c r="D88" s="135"/>
      <c r="E88" s="4"/>
      <c r="F88" s="135"/>
      <c r="G88"/>
      <c r="L88" s="105"/>
    </row>
    <row r="89" spans="1:7" ht="12.75">
      <c r="A89" s="234" t="s">
        <v>104</v>
      </c>
      <c r="B89" s="234"/>
      <c r="C89" s="234"/>
      <c r="D89" s="234"/>
      <c r="E89" s="234"/>
      <c r="F89" s="234"/>
      <c r="G89" s="234"/>
    </row>
  </sheetData>
  <sheetProtection/>
  <mergeCells count="4">
    <mergeCell ref="A1:G1"/>
    <mergeCell ref="A46:G46"/>
    <mergeCell ref="A43:G43"/>
    <mergeCell ref="A89:G89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</cp:lastModifiedBy>
  <cp:lastPrinted>2014-11-28T16:29:54Z</cp:lastPrinted>
  <dcterms:created xsi:type="dcterms:W3CDTF">1999-10-09T15:33:20Z</dcterms:created>
  <dcterms:modified xsi:type="dcterms:W3CDTF">2014-11-28T21:31:21Z</dcterms:modified>
  <cp:category/>
  <cp:version/>
  <cp:contentType/>
  <cp:contentStatus/>
</cp:coreProperties>
</file>