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krpata\Desktop\"/>
    </mc:Choice>
  </mc:AlternateContent>
  <bookViews>
    <workbookView xWindow="0" yWindow="0" windowWidth="23040" windowHeight="9960" tabRatio="873" activeTab="8"/>
  </bookViews>
  <sheets>
    <sheet name="04,03D " sheetId="44" r:id="rId1"/>
    <sheet name="04,03C" sheetId="45" r:id="rId2"/>
    <sheet name="04,03K" sheetId="43" r:id="rId3"/>
    <sheet name="02D" sheetId="41" r:id="rId4"/>
    <sheet name="02C" sheetId="40" r:id="rId5"/>
    <sheet name="02K" sheetId="39" r:id="rId6"/>
    <sheet name="01D" sheetId="38" r:id="rId7"/>
    <sheet name="01C" sheetId="37" r:id="rId8"/>
    <sheet name="01K" sheetId="36" r:id="rId9"/>
    <sheet name="00D" sheetId="7" r:id="rId10"/>
    <sheet name="00C" sheetId="8" r:id="rId11"/>
    <sheet name="00K" sheetId="9" r:id="rId12"/>
    <sheet name="kanoistky celkem" sheetId="55" r:id="rId13"/>
    <sheet name="kanoistky SCM" sheetId="56" r:id="rId14"/>
  </sheets>
  <calcPr calcId="152511"/>
</workbook>
</file>

<file path=xl/calcChain.xml><?xml version="1.0" encoding="utf-8"?>
<calcChain xmlns="http://schemas.openxmlformats.org/spreadsheetml/2006/main">
  <c r="E7" i="36" l="1"/>
  <c r="E12" i="43" l="1"/>
  <c r="F19" i="56" l="1"/>
  <c r="E19" i="56"/>
  <c r="F18" i="56"/>
  <c r="E18" i="56"/>
  <c r="F17" i="56"/>
  <c r="E17" i="56"/>
  <c r="F16" i="56"/>
  <c r="E16" i="56"/>
  <c r="F15" i="56"/>
  <c r="E15" i="56"/>
  <c r="F14" i="56"/>
  <c r="E14" i="56"/>
  <c r="F13" i="56"/>
  <c r="E13" i="56"/>
  <c r="F12" i="56"/>
  <c r="E12" i="56"/>
  <c r="D12" i="56" s="1"/>
  <c r="F11" i="56"/>
  <c r="E11" i="56"/>
  <c r="F10" i="56"/>
  <c r="E10" i="56"/>
  <c r="F9" i="56"/>
  <c r="E9" i="56"/>
  <c r="F8" i="56"/>
  <c r="E8" i="56"/>
  <c r="F7" i="56"/>
  <c r="E7" i="56"/>
  <c r="F6" i="56"/>
  <c r="E6" i="56"/>
  <c r="D6" i="56" s="1"/>
  <c r="F57" i="55"/>
  <c r="E57" i="55"/>
  <c r="D57" i="55"/>
  <c r="F56" i="55"/>
  <c r="D56" i="55" s="1"/>
  <c r="E56" i="55"/>
  <c r="F55" i="55"/>
  <c r="E55" i="55"/>
  <c r="F54" i="55"/>
  <c r="E54" i="55"/>
  <c r="D54" i="55" s="1"/>
  <c r="F52" i="55"/>
  <c r="E52" i="55"/>
  <c r="D52" i="55" s="1"/>
  <c r="F50" i="55"/>
  <c r="E50" i="55"/>
  <c r="F49" i="55"/>
  <c r="D49" i="55" s="1"/>
  <c r="E49" i="55"/>
  <c r="F48" i="55"/>
  <c r="E48" i="55"/>
  <c r="D48" i="55" s="1"/>
  <c r="F47" i="55"/>
  <c r="E47" i="55"/>
  <c r="F46" i="55"/>
  <c r="E46" i="55"/>
  <c r="D46" i="55" s="1"/>
  <c r="F44" i="55"/>
  <c r="E44" i="55"/>
  <c r="F45" i="55"/>
  <c r="E45" i="55"/>
  <c r="F42" i="55"/>
  <c r="D42" i="55" s="1"/>
  <c r="E42" i="55"/>
  <c r="F41" i="55"/>
  <c r="E41" i="55"/>
  <c r="F39" i="55"/>
  <c r="E39" i="55"/>
  <c r="D39" i="55"/>
  <c r="F38" i="55"/>
  <c r="D38" i="55" s="1"/>
  <c r="E38" i="55"/>
  <c r="F37" i="55"/>
  <c r="E37" i="55"/>
  <c r="D37" i="55"/>
  <c r="F35" i="55"/>
  <c r="E35" i="55"/>
  <c r="D35" i="55"/>
  <c r="F34" i="55"/>
  <c r="D34" i="55" s="1"/>
  <c r="E34" i="55"/>
  <c r="F33" i="55"/>
  <c r="E33" i="55"/>
  <c r="D33" i="55" s="1"/>
  <c r="F31" i="55"/>
  <c r="E31" i="55"/>
  <c r="D31" i="55"/>
  <c r="D41" i="55" l="1"/>
  <c r="D55" i="55"/>
  <c r="D44" i="55"/>
  <c r="D15" i="56"/>
  <c r="D19" i="56"/>
  <c r="D8" i="56"/>
  <c r="D18" i="56"/>
  <c r="D10" i="56"/>
  <c r="D14" i="56"/>
  <c r="D13" i="56"/>
  <c r="D9" i="56"/>
  <c r="D16" i="56"/>
  <c r="D11" i="56"/>
  <c r="D17" i="56"/>
  <c r="D7" i="56"/>
  <c r="D45" i="55"/>
  <c r="D50" i="55"/>
  <c r="D47" i="55"/>
  <c r="E26" i="55"/>
  <c r="E25" i="55"/>
  <c r="E23" i="55"/>
  <c r="E22" i="55"/>
  <c r="E21" i="55"/>
  <c r="E19" i="55"/>
  <c r="E20" i="55"/>
  <c r="E24" i="55"/>
  <c r="E17" i="55"/>
  <c r="E18" i="55"/>
  <c r="D18" i="55" s="1"/>
  <c r="E16" i="55"/>
  <c r="E15" i="55"/>
  <c r="E14" i="55"/>
  <c r="E13" i="55"/>
  <c r="E10" i="55"/>
  <c r="E12" i="55"/>
  <c r="E8" i="55"/>
  <c r="E9" i="55"/>
  <c r="E11" i="55"/>
  <c r="E7" i="55"/>
  <c r="E5" i="55"/>
  <c r="F5" i="55"/>
  <c r="F26" i="55"/>
  <c r="F25" i="55"/>
  <c r="F23" i="55"/>
  <c r="F22" i="55"/>
  <c r="F21" i="55"/>
  <c r="F19" i="55"/>
  <c r="F20" i="55"/>
  <c r="F24" i="55"/>
  <c r="F17" i="55"/>
  <c r="F18" i="55"/>
  <c r="F16" i="55"/>
  <c r="F15" i="55"/>
  <c r="F14" i="55"/>
  <c r="F13" i="55"/>
  <c r="F10" i="55"/>
  <c r="F12" i="55"/>
  <c r="F8" i="55"/>
  <c r="F9" i="55"/>
  <c r="F11" i="55"/>
  <c r="F7" i="55"/>
  <c r="E18" i="45"/>
  <c r="D17" i="55" l="1"/>
  <c r="D10" i="55"/>
  <c r="D20" i="55"/>
  <c r="D7" i="55"/>
  <c r="D25" i="55"/>
  <c r="D5" i="55"/>
  <c r="D9" i="55"/>
  <c r="D13" i="55"/>
  <c r="D19" i="55"/>
  <c r="D11" i="55"/>
  <c r="D16" i="55"/>
  <c r="D23" i="55"/>
  <c r="D8" i="55"/>
  <c r="D14" i="55"/>
  <c r="D21" i="55"/>
  <c r="D26" i="55"/>
  <c r="D15" i="55"/>
  <c r="D22" i="55"/>
  <c r="D12" i="55"/>
  <c r="D24" i="55"/>
  <c r="E25" i="39"/>
  <c r="E26" i="39"/>
  <c r="E24" i="39"/>
  <c r="E23" i="39"/>
  <c r="D23" i="39" s="1"/>
  <c r="E18" i="39"/>
  <c r="E22" i="39"/>
  <c r="E14" i="39"/>
  <c r="D14" i="39" s="1"/>
  <c r="E17" i="39"/>
  <c r="E19" i="39"/>
  <c r="E20" i="39"/>
  <c r="E11" i="39"/>
  <c r="E16" i="39"/>
  <c r="E13" i="39"/>
  <c r="E15" i="39"/>
  <c r="E12" i="39"/>
  <c r="E9" i="39"/>
  <c r="E10" i="39"/>
  <c r="E5" i="39"/>
  <c r="E6" i="39"/>
  <c r="E7" i="39"/>
  <c r="E8" i="39"/>
  <c r="F25" i="39"/>
  <c r="D24" i="39"/>
  <c r="F19" i="39"/>
  <c r="F21" i="39"/>
  <c r="F20" i="39"/>
  <c r="F16" i="39"/>
  <c r="F13" i="39"/>
  <c r="F15" i="39"/>
  <c r="F12" i="39"/>
  <c r="F9" i="39"/>
  <c r="F10" i="39"/>
  <c r="F5" i="39"/>
  <c r="F6" i="39"/>
  <c r="F7" i="39"/>
  <c r="F8" i="39"/>
  <c r="E19" i="38"/>
  <c r="E18" i="38"/>
  <c r="E17" i="38"/>
  <c r="E13" i="38"/>
  <c r="E14" i="38"/>
  <c r="E15" i="38"/>
  <c r="E12" i="38"/>
  <c r="E16" i="38"/>
  <c r="E11" i="38"/>
  <c r="E9" i="38"/>
  <c r="E10" i="38"/>
  <c r="E7" i="38"/>
  <c r="E6" i="38"/>
  <c r="E8" i="38"/>
  <c r="E5" i="38"/>
  <c r="F18" i="38"/>
  <c r="F17" i="38"/>
  <c r="F13" i="38"/>
  <c r="F14" i="38"/>
  <c r="F15" i="38"/>
  <c r="F12" i="38"/>
  <c r="F16" i="38"/>
  <c r="F11" i="38"/>
  <c r="F9" i="38"/>
  <c r="F10" i="38"/>
  <c r="F7" i="38"/>
  <c r="F6" i="38"/>
  <c r="F8" i="38"/>
  <c r="E21" i="36"/>
  <c r="E19" i="36"/>
  <c r="E20" i="36"/>
  <c r="E16" i="36"/>
  <c r="E10" i="36"/>
  <c r="E17" i="36"/>
  <c r="E12" i="36"/>
  <c r="E14" i="36"/>
  <c r="E18" i="36"/>
  <c r="E15" i="36"/>
  <c r="E11" i="36"/>
  <c r="E13" i="36"/>
  <c r="E8" i="36"/>
  <c r="E9" i="36"/>
  <c r="E5" i="36"/>
  <c r="E6" i="36"/>
  <c r="F19" i="36"/>
  <c r="F20" i="36"/>
  <c r="F16" i="36"/>
  <c r="F17" i="36"/>
  <c r="F12" i="36"/>
  <c r="F14" i="36"/>
  <c r="F7" i="36"/>
  <c r="F15" i="36"/>
  <c r="F11" i="36"/>
  <c r="F13" i="36"/>
  <c r="F8" i="36"/>
  <c r="F9" i="36"/>
  <c r="F5" i="36"/>
  <c r="F6" i="36"/>
  <c r="E23" i="9"/>
  <c r="E22" i="9"/>
  <c r="E21" i="9"/>
  <c r="F23" i="9"/>
  <c r="F22" i="9"/>
  <c r="D22" i="9"/>
  <c r="E19" i="9"/>
  <c r="E18" i="9"/>
  <c r="E14" i="9"/>
  <c r="E17" i="9"/>
  <c r="E15" i="9"/>
  <c r="E16" i="9"/>
  <c r="E13" i="9"/>
  <c r="E12" i="9"/>
  <c r="E11" i="9"/>
  <c r="E10" i="9"/>
  <c r="E9" i="9"/>
  <c r="E8" i="9"/>
  <c r="E7" i="9"/>
  <c r="E6" i="9"/>
  <c r="E5" i="9"/>
  <c r="F21" i="9"/>
  <c r="F19" i="9"/>
  <c r="F18" i="9"/>
  <c r="F20" i="9"/>
  <c r="F14" i="9"/>
  <c r="F17" i="9"/>
  <c r="F15" i="9"/>
  <c r="F16" i="9"/>
  <c r="F13" i="9"/>
  <c r="F12" i="9"/>
  <c r="F11" i="9"/>
  <c r="F10" i="9"/>
  <c r="F9" i="9"/>
  <c r="F8" i="9"/>
  <c r="F7" i="9"/>
  <c r="F6" i="9"/>
  <c r="F5" i="9"/>
  <c r="D26" i="39"/>
  <c r="D18" i="39"/>
  <c r="D23" i="9" l="1"/>
  <c r="D22" i="39"/>
  <c r="E11" i="41"/>
  <c r="F11" i="41"/>
  <c r="E10" i="41"/>
  <c r="F10" i="41"/>
  <c r="E9" i="41"/>
  <c r="F9" i="41"/>
  <c r="E8" i="41"/>
  <c r="F8" i="41"/>
  <c r="E7" i="41"/>
  <c r="F7" i="41"/>
  <c r="E6" i="41"/>
  <c r="F6" i="41"/>
  <c r="E5" i="41"/>
  <c r="F5" i="41"/>
  <c r="E13" i="40"/>
  <c r="F13" i="40"/>
  <c r="E10" i="40"/>
  <c r="F10" i="40"/>
  <c r="E12" i="40"/>
  <c r="F12" i="40"/>
  <c r="E11" i="40"/>
  <c r="F11" i="40"/>
  <c r="E9" i="40"/>
  <c r="F9" i="40" l="1"/>
  <c r="E8" i="40"/>
  <c r="F8" i="40"/>
  <c r="E7" i="40"/>
  <c r="F7" i="40"/>
  <c r="E6" i="40"/>
  <c r="F6" i="40"/>
  <c r="E5" i="40"/>
  <c r="F5" i="40"/>
  <c r="E14" i="37"/>
  <c r="D14" i="37" s="1"/>
  <c r="E13" i="37"/>
  <c r="F13" i="37"/>
  <c r="E12" i="37"/>
  <c r="F12" i="37"/>
  <c r="E11" i="37"/>
  <c r="F11" i="37"/>
  <c r="E10" i="37"/>
  <c r="F10" i="37"/>
  <c r="E9" i="37"/>
  <c r="F9" i="37"/>
  <c r="E7" i="37"/>
  <c r="F7" i="37"/>
  <c r="E8" i="37"/>
  <c r="F8" i="37"/>
  <c r="E6" i="37"/>
  <c r="F6" i="37"/>
  <c r="E5" i="37"/>
  <c r="F5" i="37"/>
  <c r="E11" i="8" l="1"/>
  <c r="F11" i="8"/>
  <c r="E10" i="8"/>
  <c r="F10" i="8"/>
  <c r="E9" i="8"/>
  <c r="F9" i="8"/>
  <c r="E8" i="8"/>
  <c r="F8" i="8"/>
  <c r="E7" i="8"/>
  <c r="F7" i="8"/>
  <c r="E6" i="8"/>
  <c r="F6" i="8"/>
  <c r="E5" i="8"/>
  <c r="F5" i="8"/>
  <c r="F5" i="38" l="1"/>
  <c r="D19" i="38"/>
  <c r="F15" i="41"/>
  <c r="E15" i="41"/>
  <c r="D15" i="41" l="1"/>
  <c r="E15" i="7"/>
  <c r="E14" i="7"/>
  <c r="F14" i="7"/>
  <c r="E9" i="7"/>
  <c r="F9" i="7"/>
  <c r="E13" i="7"/>
  <c r="F13" i="7"/>
  <c r="E11" i="7"/>
  <c r="F11" i="7"/>
  <c r="E12" i="7"/>
  <c r="E10" i="7"/>
  <c r="F10" i="7"/>
  <c r="E8" i="7"/>
  <c r="F8" i="7"/>
  <c r="E7" i="7"/>
  <c r="F7" i="7"/>
  <c r="E6" i="7"/>
  <c r="F6" i="7"/>
  <c r="E5" i="7"/>
  <c r="F5" i="7"/>
  <c r="D5" i="41" l="1"/>
  <c r="D6" i="41"/>
  <c r="D7" i="41"/>
  <c r="D8" i="41"/>
  <c r="D9" i="41"/>
  <c r="D10" i="41"/>
  <c r="D11" i="41"/>
  <c r="E12" i="41"/>
  <c r="F12" i="41"/>
  <c r="E13" i="41"/>
  <c r="F13" i="41"/>
  <c r="E14" i="41"/>
  <c r="F14" i="41"/>
  <c r="D14" i="41" s="1"/>
  <c r="D13" i="40"/>
  <c r="D10" i="40"/>
  <c r="D12" i="40"/>
  <c r="D11" i="40"/>
  <c r="D9" i="40"/>
  <c r="D8" i="40"/>
  <c r="D7" i="40"/>
  <c r="D6" i="40"/>
  <c r="D5" i="40"/>
  <c r="D21" i="39"/>
  <c r="D13" i="39"/>
  <c r="D5" i="39"/>
  <c r="D8" i="39"/>
  <c r="E25" i="45"/>
  <c r="E24" i="45"/>
  <c r="E21" i="45"/>
  <c r="F25" i="45"/>
  <c r="E22" i="45"/>
  <c r="F22" i="45"/>
  <c r="F18" i="45"/>
  <c r="E19" i="45"/>
  <c r="F19" i="45"/>
  <c r="F20" i="45"/>
  <c r="E17" i="45"/>
  <c r="F17" i="45"/>
  <c r="E16" i="45"/>
  <c r="F16" i="45"/>
  <c r="E15" i="45"/>
  <c r="F15" i="45"/>
  <c r="E14" i="45"/>
  <c r="F13" i="45"/>
  <c r="E13" i="45"/>
  <c r="F14" i="45"/>
  <c r="E11" i="45"/>
  <c r="F11" i="45"/>
  <c r="E12" i="45"/>
  <c r="F12" i="45"/>
  <c r="E10" i="45"/>
  <c r="F10" i="45"/>
  <c r="E7" i="45"/>
  <c r="F7" i="45"/>
  <c r="E9" i="45"/>
  <c r="F9" i="45"/>
  <c r="E6" i="45"/>
  <c r="F6" i="45"/>
  <c r="E8" i="45"/>
  <c r="F8" i="45"/>
  <c r="E5" i="45"/>
  <c r="F5" i="45"/>
  <c r="D13" i="41" l="1"/>
  <c r="D12" i="41"/>
  <c r="D25" i="45"/>
  <c r="D7" i="39"/>
  <c r="D16" i="39"/>
  <c r="D20" i="39"/>
  <c r="D15" i="39"/>
  <c r="D11" i="39"/>
  <c r="D6" i="39"/>
  <c r="D10" i="39"/>
  <c r="D25" i="39"/>
  <c r="D12" i="39"/>
  <c r="D17" i="39"/>
  <c r="D9" i="39"/>
  <c r="D19" i="39"/>
  <c r="D24" i="45"/>
  <c r="E31" i="44"/>
  <c r="F31" i="44"/>
  <c r="E32" i="44"/>
  <c r="E29" i="44"/>
  <c r="E30" i="44"/>
  <c r="E28" i="44"/>
  <c r="F28" i="44"/>
  <c r="E25" i="44"/>
  <c r="E27" i="44"/>
  <c r="F27" i="44"/>
  <c r="E23" i="44"/>
  <c r="F23" i="44"/>
  <c r="E24" i="44"/>
  <c r="F24" i="44"/>
  <c r="E26" i="44"/>
  <c r="F26" i="44"/>
  <c r="E21" i="44"/>
  <c r="F21" i="44"/>
  <c r="E22" i="44"/>
  <c r="F22" i="44"/>
  <c r="E20" i="44"/>
  <c r="F20" i="44"/>
  <c r="E18" i="44"/>
  <c r="F18" i="44"/>
  <c r="E16" i="44"/>
  <c r="F16" i="44"/>
  <c r="E19" i="44"/>
  <c r="F19" i="44"/>
  <c r="E17" i="44"/>
  <c r="F17" i="44"/>
  <c r="E15" i="44"/>
  <c r="F15" i="44"/>
  <c r="E13" i="44"/>
  <c r="F13" i="44"/>
  <c r="E10" i="44"/>
  <c r="F10" i="44"/>
  <c r="E9" i="44"/>
  <c r="F9" i="44"/>
  <c r="E14" i="44"/>
  <c r="F14" i="44"/>
  <c r="E12" i="44"/>
  <c r="F12" i="44"/>
  <c r="E8" i="44"/>
  <c r="F8" i="44"/>
  <c r="F11" i="44"/>
  <c r="E7" i="44"/>
  <c r="F7" i="44"/>
  <c r="E6" i="44"/>
  <c r="F6" i="44"/>
  <c r="E5" i="44"/>
  <c r="F5" i="44"/>
  <c r="D21" i="45" l="1"/>
  <c r="D33" i="44"/>
  <c r="D32" i="44"/>
  <c r="D29" i="44"/>
  <c r="D30" i="44"/>
  <c r="E36" i="43" l="1"/>
  <c r="D36" i="43" s="1"/>
  <c r="E35" i="43" l="1"/>
  <c r="E32" i="43"/>
  <c r="E27" i="43"/>
  <c r="E34" i="43"/>
  <c r="E25" i="43"/>
  <c r="E33" i="43"/>
  <c r="E30" i="43"/>
  <c r="F30" i="43"/>
  <c r="E31" i="43"/>
  <c r="F31" i="43"/>
  <c r="E24" i="43"/>
  <c r="F24" i="43"/>
  <c r="E29" i="43"/>
  <c r="F29" i="43"/>
  <c r="E26" i="43"/>
  <c r="F26" i="43"/>
  <c r="E22" i="43"/>
  <c r="F22" i="43"/>
  <c r="E23" i="43"/>
  <c r="F23" i="43"/>
  <c r="E20" i="43"/>
  <c r="F20" i="43"/>
  <c r="E21" i="43"/>
  <c r="F21" i="43"/>
  <c r="D23" i="43" l="1"/>
  <c r="E17" i="43"/>
  <c r="F17" i="43"/>
  <c r="E19" i="43"/>
  <c r="F19" i="43"/>
  <c r="E14" i="43"/>
  <c r="F14" i="43"/>
  <c r="E16" i="43"/>
  <c r="F16" i="43"/>
  <c r="E18" i="43"/>
  <c r="F18" i="43"/>
  <c r="F12" i="43"/>
  <c r="E11" i="43"/>
  <c r="F11" i="43"/>
  <c r="E15" i="43"/>
  <c r="F15" i="43"/>
  <c r="E13" i="43"/>
  <c r="F13" i="43"/>
  <c r="E10" i="43"/>
  <c r="F10" i="43"/>
  <c r="E7" i="43"/>
  <c r="F7" i="43"/>
  <c r="E9" i="43"/>
  <c r="F9" i="43"/>
  <c r="E8" i="43"/>
  <c r="F8" i="43"/>
  <c r="F6" i="43"/>
  <c r="E6" i="43"/>
  <c r="F5" i="43"/>
  <c r="E5" i="43"/>
  <c r="D35" i="43" l="1"/>
  <c r="D32" i="43"/>
  <c r="D25" i="43" l="1"/>
  <c r="D34" i="43"/>
  <c r="D27" i="43"/>
  <c r="F23" i="45"/>
  <c r="E23" i="45"/>
  <c r="E20" i="45"/>
  <c r="D6" i="45" l="1"/>
  <c r="D12" i="45"/>
  <c r="D22" i="45"/>
  <c r="D23" i="45"/>
  <c r="D9" i="45"/>
  <c r="D5" i="45"/>
  <c r="D10" i="45"/>
  <c r="D11" i="45"/>
  <c r="D15" i="45"/>
  <c r="D14" i="45"/>
  <c r="D16" i="45"/>
  <c r="D20" i="45"/>
  <c r="D18" i="45"/>
  <c r="D7" i="45"/>
  <c r="D13" i="45"/>
  <c r="D19" i="45"/>
  <c r="D17" i="45"/>
  <c r="D28" i="44"/>
  <c r="D25" i="44"/>
  <c r="D23" i="44"/>
  <c r="D24" i="44"/>
  <c r="D20" i="44"/>
  <c r="D21" i="44"/>
  <c r="D22" i="44"/>
  <c r="D19" i="44"/>
  <c r="D18" i="44"/>
  <c r="D17" i="44"/>
  <c r="D9" i="44"/>
  <c r="D13" i="44"/>
  <c r="D10" i="44"/>
  <c r="D12" i="44"/>
  <c r="D7" i="44"/>
  <c r="D8" i="44"/>
  <c r="E11" i="44"/>
  <c r="D6" i="44"/>
  <c r="D11" i="44" l="1"/>
  <c r="D14" i="44"/>
  <c r="D15" i="44"/>
  <c r="D16" i="44"/>
  <c r="D26" i="44"/>
  <c r="D27" i="44"/>
  <c r="D30" i="43"/>
  <c r="D14" i="43"/>
  <c r="F28" i="43"/>
  <c r="D12" i="43"/>
  <c r="D21" i="43"/>
  <c r="D10" i="43"/>
  <c r="D13" i="43"/>
  <c r="D7" i="43"/>
  <c r="D8" i="43"/>
  <c r="D15" i="43" l="1"/>
  <c r="D11" i="43"/>
  <c r="D29" i="43"/>
  <c r="D24" i="43"/>
  <c r="D18" i="43"/>
  <c r="D22" i="43"/>
  <c r="D5" i="43"/>
  <c r="D19" i="43"/>
  <c r="D26" i="43"/>
  <c r="D16" i="43"/>
  <c r="D20" i="43"/>
  <c r="D33" i="43"/>
  <c r="D17" i="43"/>
  <c r="D28" i="43"/>
  <c r="D31" i="43"/>
  <c r="D9" i="43"/>
  <c r="D13" i="38"/>
  <c r="D17" i="38"/>
  <c r="D14" i="38"/>
  <c r="D12" i="38"/>
  <c r="D11" i="38"/>
  <c r="D10" i="38"/>
  <c r="D8" i="38"/>
  <c r="D12" i="37"/>
  <c r="D10" i="37"/>
  <c r="D7" i="36"/>
  <c r="D20" i="36"/>
  <c r="D14" i="36"/>
  <c r="F18" i="36"/>
  <c r="D11" i="36"/>
  <c r="D10" i="36" l="1"/>
  <c r="D9" i="37"/>
  <c r="D8" i="36"/>
  <c r="D15" i="36"/>
  <c r="D19" i="36"/>
  <c r="D16" i="36"/>
  <c r="D6" i="37"/>
  <c r="D6" i="38"/>
  <c r="D9" i="38"/>
  <c r="D15" i="38"/>
  <c r="D7" i="38"/>
  <c r="D16" i="38"/>
  <c r="D18" i="38"/>
  <c r="D7" i="37"/>
  <c r="D13" i="37"/>
  <c r="D5" i="37"/>
  <c r="D11" i="37"/>
  <c r="D6" i="36"/>
  <c r="D13" i="36"/>
  <c r="D17" i="36"/>
  <c r="D12" i="36"/>
  <c r="D9" i="36"/>
  <c r="D18" i="36"/>
  <c r="D21" i="36"/>
  <c r="D15" i="7" l="1"/>
  <c r="D13" i="7"/>
  <c r="D10" i="7"/>
  <c r="D8" i="7"/>
  <c r="D6" i="7"/>
  <c r="D11" i="8"/>
  <c r="D10" i="8"/>
  <c r="D9" i="8"/>
  <c r="D8" i="8"/>
  <c r="D7" i="8"/>
  <c r="D6" i="8"/>
  <c r="D14" i="9"/>
  <c r="D19" i="9"/>
  <c r="D21" i="9"/>
  <c r="D20" i="9"/>
  <c r="D6" i="9"/>
  <c r="D13" i="9"/>
  <c r="D9" i="7" l="1"/>
  <c r="D7" i="7"/>
  <c r="D12" i="7"/>
  <c r="D11" i="7"/>
  <c r="D14" i="7"/>
  <c r="D12" i="9"/>
  <c r="D10" i="9"/>
  <c r="D8" i="9"/>
  <c r="D16" i="9"/>
  <c r="D18" i="9"/>
  <c r="D11" i="9"/>
  <c r="D5" i="9"/>
  <c r="D17" i="9"/>
  <c r="D15" i="9"/>
  <c r="D9" i="9"/>
  <c r="D8" i="45" l="1"/>
  <c r="D5" i="44"/>
  <c r="D6" i="43" l="1"/>
  <c r="D7" i="9" l="1"/>
  <c r="D5" i="8" l="1"/>
  <c r="D5" i="38"/>
  <c r="D5" i="7"/>
  <c r="D5" i="36"/>
  <c r="D8" i="37"/>
</calcChain>
</file>

<file path=xl/sharedStrings.xml><?xml version="1.0" encoding="utf-8"?>
<sst xmlns="http://schemas.openxmlformats.org/spreadsheetml/2006/main" count="1333" uniqueCount="336">
  <si>
    <t>JMÉNO</t>
  </si>
  <si>
    <t>K1 500</t>
  </si>
  <si>
    <t>K2 500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</si>
  <si>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</si>
  <si>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</si>
  <si>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</si>
  <si>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</si>
  <si>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</si>
  <si>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</si>
  <si>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</si>
  <si>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</si>
  <si>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</si>
  <si>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</si>
  <si>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</si>
  <si>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</si>
  <si>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</si>
  <si>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</si>
  <si>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</si>
  <si>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</si>
  <si>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K1 200</t>
  </si>
  <si>
    <t>C1 200</t>
  </si>
  <si>
    <t>K2 200</t>
  </si>
  <si>
    <t>NZ - 3. ČP RAČICE</t>
  </si>
  <si>
    <t>M ČR kr. tr. - 4.ČP RAČICE</t>
  </si>
  <si>
    <t>C2 200</t>
  </si>
  <si>
    <t xml:space="preserve"> 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</si>
  <si>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</si>
  <si>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</si>
  <si>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</si>
  <si>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</si>
  <si>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</si>
  <si>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</si>
  <si>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</si>
  <si>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</si>
  <si>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</si>
  <si>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</si>
  <si>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</si>
  <si>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</si>
  <si>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</si>
  <si>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</si>
  <si>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</si>
  <si>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</si>
  <si>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</si>
  <si>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</si>
  <si>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</si>
  <si>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</si>
  <si>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Vorel Jan 00</t>
  </si>
  <si>
    <t>Kukačka Vilém 00</t>
  </si>
  <si>
    <t>Balane Daniel 00</t>
  </si>
  <si>
    <t>Novotný Adam 00</t>
  </si>
  <si>
    <t>Kotěra Jiří 00</t>
  </si>
  <si>
    <t>Štemberk Jáchym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</si>
  <si>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</si>
  <si>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</si>
  <si>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</si>
  <si>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</si>
  <si>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</si>
  <si>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</si>
  <si>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</si>
  <si>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</si>
  <si>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Janál Jakub 00</t>
  </si>
  <si>
    <t>Vodičková Barbora 00</t>
  </si>
  <si>
    <t>Fridrych Tomáš 00</t>
  </si>
  <si>
    <t>2. ČP RAČICE</t>
  </si>
  <si>
    <t>Sobíšek Tomáš 01</t>
  </si>
  <si>
    <t>Brabec Jakub 01</t>
  </si>
  <si>
    <t>Novotný Radim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</si>
  <si>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</si>
  <si>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</si>
  <si>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</si>
  <si>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</si>
  <si>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</si>
  <si>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</si>
  <si>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</si>
  <si>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</si>
  <si>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</si>
  <si>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</si>
  <si>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</si>
  <si>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</si>
  <si>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</si>
  <si>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</si>
  <si>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</si>
  <si>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</si>
  <si>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</si>
  <si>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</si>
  <si>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</si>
  <si>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</si>
  <si>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</si>
  <si>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Verner Ondřej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</si>
  <si>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</si>
  <si>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</si>
  <si>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</si>
  <si>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</si>
  <si>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</si>
  <si>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</si>
  <si>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</si>
  <si>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</si>
  <si>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</si>
  <si>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Mašek Ondřej 00</t>
  </si>
  <si>
    <t>Dvořák Lukáš 00</t>
  </si>
  <si>
    <t>Rulík Antonín 00</t>
  </si>
  <si>
    <t>Vohryzka Vít 01</t>
  </si>
  <si>
    <t>Prokop Marek 02</t>
  </si>
  <si>
    <t>Krušina Filip 00</t>
  </si>
  <si>
    <t>Novotný Lukáš 02</t>
  </si>
  <si>
    <t>Andrušík Radek 02</t>
  </si>
  <si>
    <t>Sobíšková Štěpánka 01</t>
  </si>
  <si>
    <t>Kučera Jakub 01</t>
  </si>
  <si>
    <t>Reichová Michaela 00</t>
  </si>
  <si>
    <t>Boháčová Ivana 00</t>
  </si>
  <si>
    <t>Mílová Kateřina 00</t>
  </si>
  <si>
    <t>SHK</t>
  </si>
  <si>
    <t>Vejvodová Kristýna 00</t>
  </si>
  <si>
    <t>Marková Nela Marie 00</t>
  </si>
  <si>
    <t>Dřímálková Adéla 01</t>
  </si>
  <si>
    <t>Hettfleischová Tereza 01</t>
  </si>
  <si>
    <t>Solařová Kateřina 00</t>
  </si>
  <si>
    <t>Svobodová Natálie 01</t>
  </si>
  <si>
    <t>Peterková Nikol 00</t>
  </si>
  <si>
    <t>Hradil Tomáš 02</t>
  </si>
  <si>
    <t>Kapoun Miroslav 03</t>
  </si>
  <si>
    <t>Cerman Vladimír 02</t>
  </si>
  <si>
    <t>LIB</t>
  </si>
  <si>
    <t>Mach Zdeněk 02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</si>
  <si>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</si>
  <si>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</si>
  <si>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</si>
  <si>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</si>
  <si>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</si>
  <si>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</si>
  <si>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</si>
  <si>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</si>
  <si>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</si>
  <si>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</si>
  <si>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Prucek Marek 03</t>
  </si>
  <si>
    <t>LIT</t>
  </si>
  <si>
    <t>Neradil Vojtěch 03</t>
  </si>
  <si>
    <t>Galádová Barbora 02</t>
  </si>
  <si>
    <t>Házová Adéla 02</t>
  </si>
  <si>
    <t>Beránková Valentýna 03</t>
  </si>
  <si>
    <t>Balane Katarina 02</t>
  </si>
  <si>
    <t>Tomanová Magdalena 02</t>
  </si>
  <si>
    <t>Hermély Gabriela 02</t>
  </si>
  <si>
    <t>Kusovská Adéla 03</t>
  </si>
  <si>
    <t>Zadražilová Anežka 03</t>
  </si>
  <si>
    <t>Vohryzková Anna 03</t>
  </si>
  <si>
    <t>Lahnerová Andrea 03</t>
  </si>
  <si>
    <t>Ševčíková Inka 02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</si>
  <si>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</si>
  <si>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</si>
  <si>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</si>
  <si>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</si>
  <si>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</si>
  <si>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</si>
  <si>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</si>
  <si>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</si>
  <si>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Macek Miloš 01</t>
  </si>
  <si>
    <t>Šmátrala Patrik 00</t>
  </si>
  <si>
    <t>Šmátrala Filip 00</t>
  </si>
  <si>
    <t>Kolesa Vojtěch 00</t>
  </si>
  <si>
    <t>Macek Lukáš 01</t>
  </si>
  <si>
    <t>Vlk Josef 00</t>
  </si>
  <si>
    <t>Samec David 01</t>
  </si>
  <si>
    <t>Pošmourný Petr 00</t>
  </si>
  <si>
    <t>Dimovová Barbora 00</t>
  </si>
  <si>
    <t>SKD</t>
  </si>
  <si>
    <t>Hrábek Nikola 03</t>
  </si>
  <si>
    <t>Keist Tomáš 02</t>
  </si>
  <si>
    <t>Sedlák Jiří 03</t>
  </si>
  <si>
    <t>SLH</t>
  </si>
  <si>
    <t>Spěváček Jaroslav 02</t>
  </si>
  <si>
    <t>Müldner Jan 03</t>
  </si>
  <si>
    <t>Zoubek Viktor 03</t>
  </si>
  <si>
    <t>Vítková Andera 02</t>
  </si>
  <si>
    <t>Veverková Alžběta 01</t>
  </si>
  <si>
    <t>Jakl Jaroslav 01</t>
  </si>
  <si>
    <t>Blažek Marek 02</t>
  </si>
  <si>
    <t>Tmejová Eliška 03</t>
  </si>
  <si>
    <t>Koberová Magdalena 00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</si>
  <si>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</si>
  <si>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</si>
  <si>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</si>
  <si>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</si>
  <si>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</si>
  <si>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</si>
  <si>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</si>
  <si>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</si>
  <si>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</si>
  <si>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</si>
  <si>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</si>
  <si>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</si>
  <si>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</si>
  <si>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</si>
  <si>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</si>
  <si>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</si>
  <si>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</si>
  <si>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</si>
  <si>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</si>
  <si>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Těšovič Jan 03</t>
  </si>
  <si>
    <t>Macháček Vojtěch 04</t>
  </si>
  <si>
    <t>Roubínek Filip 03</t>
  </si>
  <si>
    <t>Vorlický Vítek 03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</si>
  <si>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</si>
  <si>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</si>
  <si>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</si>
  <si>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</si>
  <si>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</si>
  <si>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</si>
  <si>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</si>
  <si>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Fikrle Zdeněk 03</t>
  </si>
  <si>
    <t>Florián Heřman 03</t>
  </si>
  <si>
    <t>Honzák Daniel-Oskar 03</t>
  </si>
  <si>
    <t>Vlach Tadeáš 00</t>
  </si>
  <si>
    <t>Vodičková Klára 04</t>
  </si>
  <si>
    <t>Zvěřová Kristýna 04</t>
  </si>
  <si>
    <t>Samcová Veronika 04</t>
  </si>
  <si>
    <t>Šamšulová Patricie 04</t>
  </si>
  <si>
    <t>Pudilová Vlaďka 03</t>
  </si>
  <si>
    <t>Jurečková Petra 04</t>
  </si>
  <si>
    <t>Málková Karolína 04</t>
  </si>
  <si>
    <t>Málková Nikola 04</t>
  </si>
  <si>
    <t>Křikavová Michaela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</si>
  <si>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</si>
  <si>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</si>
  <si>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</si>
  <si>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</si>
  <si>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</si>
  <si>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</si>
  <si>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</si>
  <si>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</si>
  <si>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</si>
  <si>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</si>
  <si>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</si>
  <si>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Kozubík Lukáš 04</t>
  </si>
  <si>
    <t>Rohlena Petr 04</t>
  </si>
  <si>
    <t>Janďourek Šimon</t>
  </si>
  <si>
    <t>Kleist Milan 01</t>
  </si>
  <si>
    <t>2 jři</t>
  </si>
  <si>
    <t>3 jři</t>
  </si>
  <si>
    <t>7 jři</t>
  </si>
  <si>
    <t>1 jky</t>
  </si>
  <si>
    <t>4 jky</t>
  </si>
  <si>
    <t>5 jky</t>
  </si>
  <si>
    <t>Hejcman Jakub 01</t>
  </si>
  <si>
    <t>LSB</t>
  </si>
  <si>
    <t>Ježová Jana 91</t>
  </si>
  <si>
    <t>DUP</t>
  </si>
  <si>
    <t>Navrátilová Anna 88</t>
  </si>
  <si>
    <t>Tulachová Johanka 00</t>
  </si>
  <si>
    <t>Krauzová Alena 02</t>
  </si>
  <si>
    <t>Jurečková Eliška 01</t>
  </si>
  <si>
    <t>Rudolfová Sonia 99</t>
  </si>
  <si>
    <t>K1 2km</t>
  </si>
  <si>
    <t>Militký David 01</t>
  </si>
  <si>
    <t>Ždárský Hubert 04</t>
  </si>
  <si>
    <t>Fulík Albert 04</t>
  </si>
  <si>
    <t>Rudolf Adam 04</t>
  </si>
  <si>
    <t>C1 2km</t>
  </si>
  <si>
    <t>2. ČP RAČICE (I.NZ)</t>
  </si>
  <si>
    <t xml:space="preserve"> 1.ČP Ústí (MČR dl.tr.)</t>
  </si>
  <si>
    <t>4 jři</t>
  </si>
  <si>
    <t>6 jři</t>
  </si>
  <si>
    <t>Novák Pavel 04</t>
  </si>
  <si>
    <t>2.ČP RAČICE (I.NZ)</t>
  </si>
  <si>
    <t>Dorostenci</t>
  </si>
  <si>
    <t>Holubová Klára 00</t>
  </si>
  <si>
    <t>Junioři</t>
  </si>
  <si>
    <t>3 jky</t>
  </si>
  <si>
    <t>7 jky</t>
  </si>
  <si>
    <t>2 jky</t>
  </si>
  <si>
    <t xml:space="preserve">9 jky </t>
  </si>
  <si>
    <t>Juniorky</t>
  </si>
  <si>
    <t>3.ČP RAČICE (II.NZ)</t>
  </si>
  <si>
    <t xml:space="preserve"> 3.ČP RAČICE (II.NZ)</t>
  </si>
  <si>
    <t>K4 1km</t>
  </si>
  <si>
    <t>3.ČP RAČICE (II. NZ)</t>
  </si>
  <si>
    <t>C4 1km</t>
  </si>
  <si>
    <t>K4 500</t>
  </si>
  <si>
    <t>dorostenci</t>
  </si>
  <si>
    <t>dorostenky</t>
  </si>
  <si>
    <t xml:space="preserve"> 3. ČP RAČICE (II.NZ)</t>
  </si>
  <si>
    <t>3. ČP RAČICE (II.NZ)</t>
  </si>
  <si>
    <t>žáci</t>
  </si>
  <si>
    <t>Menšíková Hana 02</t>
  </si>
  <si>
    <t>žákyně</t>
  </si>
  <si>
    <t>Součková Lenka 90</t>
  </si>
  <si>
    <t>Seidlerová Eliška 01</t>
  </si>
  <si>
    <t>Maříková Veronika 03</t>
  </si>
  <si>
    <t>Procházka Tomáš 03</t>
  </si>
  <si>
    <t>Svrček Radovan</t>
  </si>
  <si>
    <t>Pospíchal Petr 03</t>
  </si>
  <si>
    <t>Kusák Jiří 03</t>
  </si>
  <si>
    <t>2 dlouhé + 4 krátké tratě</t>
  </si>
  <si>
    <t>2 dlouhé + 6 krátké tratě</t>
  </si>
  <si>
    <t>2 dlouhé + 7 krátké tratě</t>
  </si>
  <si>
    <t>Plhoň Jan 04</t>
  </si>
  <si>
    <t>Liebich Jáchym 03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</si>
  <si>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</si>
  <si>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</si>
  <si>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</si>
  <si>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</si>
  <si>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</si>
  <si>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</si>
  <si>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6 jky</t>
  </si>
  <si>
    <t>8 jky</t>
  </si>
  <si>
    <t>11 jky</t>
  </si>
  <si>
    <t>K2 1 km</t>
  </si>
  <si>
    <t>9 jky</t>
  </si>
  <si>
    <t>Ammerová Nicole 01</t>
  </si>
  <si>
    <t>Purová Eliška 02</t>
  </si>
  <si>
    <t>HRA</t>
  </si>
  <si>
    <t>Žákovská Adéla 01</t>
  </si>
  <si>
    <t>8 jři</t>
  </si>
  <si>
    <t>9 jři</t>
  </si>
  <si>
    <t>Křížovič Jan 01</t>
  </si>
  <si>
    <t>5 jři</t>
  </si>
  <si>
    <t>15 jři</t>
  </si>
  <si>
    <t>1 jři</t>
  </si>
  <si>
    <t>VOC</t>
  </si>
  <si>
    <t>Mamčaf Robert 00</t>
  </si>
  <si>
    <t>Havel Jakub 00</t>
  </si>
  <si>
    <t>13 jři</t>
  </si>
  <si>
    <t>16 jři</t>
  </si>
  <si>
    <t>Šulitka Jan 02</t>
  </si>
  <si>
    <t>Hladík Tomáš 02</t>
  </si>
  <si>
    <t>11 jři</t>
  </si>
  <si>
    <t>Kropáček Jan 02</t>
  </si>
  <si>
    <t>Pojezný Jan 01</t>
  </si>
  <si>
    <t>Váverka Ondřej 02</t>
  </si>
  <si>
    <t>Dvořák Čestmír 02</t>
  </si>
  <si>
    <t>Tureček Vojtěch 02</t>
  </si>
  <si>
    <t>Malíková Martina 99</t>
  </si>
  <si>
    <t>Trnková Kateřina 99</t>
  </si>
  <si>
    <t>Kopaniová Eliška 97</t>
  </si>
  <si>
    <t>C1  2 dlouhé + 4 krátké tratě</t>
  </si>
  <si>
    <t>kanoistky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</si>
</sst>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0"/>
      <color theme="6" tint="-0.249977111117893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4"/>
      <name val="Arial"/>
      <family val="2"/>
      <charset val="238"/>
    </font>
    <font>
      <b/>
      <sz val="11"/>
      <color rgb="FF0070C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1" fontId="7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1" fontId="6" fillId="4" borderId="1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2" fillId="2" borderId="11" xfId="0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5" borderId="0" xfId="0" applyFill="1"/>
    <xf numFmtId="1" fontId="2" fillId="5" borderId="0" xfId="0" applyNumberFormat="1" applyFont="1" applyFill="1" applyBorder="1" applyAlignment="1">
      <alignment horizontal="center"/>
    </xf>
    <xf numFmtId="1" fontId="0" fillId="5" borderId="0" xfId="0" applyNumberFormat="1" applyFill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5" borderId="0" xfId="0" applyFont="1" applyFill="1"/>
    <xf numFmtId="1" fontId="2" fillId="5" borderId="0" xfId="0" applyNumberFormat="1" applyFont="1" applyFill="1"/>
    <xf numFmtId="1" fontId="10" fillId="3" borderId="11" xfId="0" applyNumberFormat="1" applyFont="1" applyFill="1" applyBorder="1" applyAlignment="1">
      <alignment horizontal="center"/>
    </xf>
    <xf numFmtId="1" fontId="10" fillId="2" borderId="12" xfId="0" applyNumberFormat="1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0" fontId="4" fillId="0" borderId="2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1" fillId="4" borderId="21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1" fontId="6" fillId="6" borderId="20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0" fillId="4" borderId="20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0" fontId="2" fillId="0" borderId="0" xfId="0" applyFont="1" applyAlignment="1"/>
    <xf numFmtId="1" fontId="6" fillId="6" borderId="11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1" fontId="9" fillId="4" borderId="11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horizontal="center" vertical="top"/>
    </xf>
    <xf numFmtId="0" fontId="5" fillId="4" borderId="39" xfId="0" applyFont="1" applyFill="1" applyBorder="1" applyAlignment="1">
      <alignment horizontal="center" vertical="top"/>
    </xf>
    <xf numFmtId="0" fontId="1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4" fillId="2" borderId="11" xfId="0" applyFont="1" applyFill="1" applyBorder="1" applyAlignment="1">
      <alignment horizontal="center" vertical="top"/>
    </xf>
    <xf numFmtId="0" fontId="1" fillId="0" borderId="11" xfId="0" applyFont="1" applyBorder="1"/>
    <xf numFmtId="0" fontId="13" fillId="0" borderId="11" xfId="0" applyNumberFormat="1" applyFont="1" applyBorder="1" applyAlignment="1"/>
    <xf numFmtId="0" fontId="1" fillId="0" borderId="11" xfId="0" applyNumberFormat="1" applyFont="1" applyBorder="1" applyAlignment="1"/>
    <xf numFmtId="0" fontId="1" fillId="2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5" fillId="4" borderId="30" xfId="0" applyFont="1" applyFill="1" applyBorder="1" applyAlignment="1">
      <alignment horizontal="center" vertical="top"/>
    </xf>
    <xf numFmtId="0" fontId="13" fillId="0" borderId="11" xfId="0" applyFont="1" applyBorder="1"/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4" fillId="3" borderId="24" xfId="0" applyFont="1" applyFill="1" applyBorder="1" applyAlignment="1">
      <alignment horizontal="center" vertical="top"/>
    </xf>
    <xf numFmtId="0" fontId="5" fillId="3" borderId="3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1" fontId="16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0" fontId="17" fillId="0" borderId="11" xfId="0" applyFont="1" applyBorder="1" applyAlignment="1">
      <alignment horizontal="left"/>
    </xf>
    <xf numFmtId="0" fontId="18" fillId="0" borderId="11" xfId="0" applyFont="1" applyBorder="1"/>
    <xf numFmtId="0" fontId="18" fillId="0" borderId="11" xfId="0" applyNumberFormat="1" applyFont="1" applyBorder="1" applyAlignment="1">
      <alignment horizontal="left"/>
    </xf>
    <xf numFmtId="0" fontId="19" fillId="0" borderId="11" xfId="0" applyNumberFormat="1" applyFont="1" applyBorder="1" applyAlignment="1"/>
    <xf numFmtId="0" fontId="19" fillId="0" borderId="11" xfId="0" applyFont="1" applyBorder="1"/>
    <xf numFmtId="0" fontId="20" fillId="0" borderId="11" xfId="0" applyNumberFormat="1" applyFont="1" applyBorder="1" applyAlignment="1">
      <alignment horizontal="left"/>
    </xf>
    <xf numFmtId="1" fontId="1" fillId="3" borderId="1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1" fontId="6" fillId="3" borderId="13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vertical="top"/>
    </xf>
    <xf numFmtId="0" fontId="1" fillId="3" borderId="26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" fillId="3" borderId="25" xfId="0" applyFont="1" applyFill="1" applyBorder="1" applyAlignment="1">
      <alignment horizontal="center" vertical="top"/>
    </xf>
    <xf numFmtId="0" fontId="12" fillId="0" borderId="1" xfId="0" applyNumberFormat="1" applyFont="1" applyBorder="1" applyAlignment="1"/>
    <xf numFmtId="0" fontId="0" fillId="0" borderId="3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3" borderId="19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2" xfId="0" applyNumberFormat="1" applyFont="1" applyBorder="1" applyAlignment="1"/>
    <xf numFmtId="0" fontId="0" fillId="0" borderId="3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1" fontId="2" fillId="2" borderId="2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4" fillId="3" borderId="23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1" fontId="2" fillId="3" borderId="22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vertical="top"/>
    </xf>
    <xf numFmtId="0" fontId="4" fillId="2" borderId="2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22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1" fillId="3" borderId="44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" fontId="6" fillId="3" borderId="34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7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26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vertical="top"/>
    </xf>
    <xf numFmtId="0" fontId="4" fillId="4" borderId="22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0" fontId="5" fillId="2" borderId="39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1" fontId="8" fillId="0" borderId="13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1" fontId="7" fillId="0" borderId="20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1" fontId="6" fillId="2" borderId="17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1" fontId="2" fillId="4" borderId="1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3" borderId="23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1" fontId="11" fillId="0" borderId="2" xfId="0" applyNumberFormat="1" applyFont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2" fillId="2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" fontId="0" fillId="6" borderId="23" xfId="0" applyNumberFormat="1" applyFill="1" applyBorder="1" applyAlignment="1">
      <alignment horizontal="center"/>
    </xf>
    <xf numFmtId="1" fontId="2" fillId="6" borderId="12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top"/>
    </xf>
    <xf numFmtId="1" fontId="1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4" fillId="2" borderId="12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6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2" fillId="0" borderId="2" xfId="0" applyNumberFormat="1" applyFont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vertical="top"/>
    </xf>
    <xf numFmtId="0" fontId="2" fillId="0" borderId="33" xfId="0" applyFont="1" applyBorder="1" applyAlignment="1">
      <alignment horizontal="center" vertical="top"/>
    </xf>
    <xf numFmtId="0" fontId="1" fillId="3" borderId="50" xfId="0" applyFont="1" applyFill="1" applyBorder="1" applyAlignment="1">
      <alignment vertical="top"/>
    </xf>
    <xf numFmtId="0" fontId="5" fillId="3" borderId="42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2" fillId="0" borderId="1" xfId="0" applyFont="1" applyFill="1" applyBorder="1" applyAlignment="1"/>
    <xf numFmtId="0" fontId="2" fillId="0" borderId="49" xfId="0" applyFont="1" applyBorder="1" applyAlignment="1"/>
    <xf numFmtId="0" fontId="2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21" fillId="3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top"/>
    </xf>
    <xf numFmtId="1" fontId="7" fillId="0" borderId="28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6" fillId="3" borderId="30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6" fillId="4" borderId="25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16" fillId="4" borderId="25" xfId="0" applyNumberFormat="1" applyFont="1" applyFill="1" applyBorder="1" applyAlignment="1">
      <alignment horizontal="center"/>
    </xf>
    <xf numFmtId="1" fontId="6" fillId="4" borderId="30" xfId="0" applyNumberFormat="1" applyFont="1" applyFill="1" applyBorder="1" applyAlignment="1">
      <alignment horizontal="center"/>
    </xf>
    <xf numFmtId="1" fontId="6" fillId="8" borderId="11" xfId="0" applyNumberFormat="1" applyFont="1" applyFill="1" applyBorder="1" applyAlignment="1">
      <alignment horizontal="center"/>
    </xf>
    <xf numFmtId="1" fontId="6" fillId="9" borderId="11" xfId="0" applyNumberFormat="1" applyFont="1" applyFill="1" applyBorder="1" applyAlignment="1">
      <alignment horizontal="center"/>
    </xf>
    <xf numFmtId="1" fontId="6" fillId="9" borderId="12" xfId="0" applyNumberFormat="1" applyFont="1" applyFill="1" applyBorder="1" applyAlignment="1">
      <alignment horizontal="center"/>
    </xf>
    <xf numFmtId="1" fontId="6" fillId="10" borderId="11" xfId="0" applyNumberFormat="1" applyFont="1" applyFill="1" applyBorder="1" applyAlignment="1">
      <alignment horizontal="center"/>
    </xf>
    <xf numFmtId="1" fontId="16" fillId="10" borderId="11" xfId="0" applyNumberFormat="1" applyFont="1" applyFill="1" applyBorder="1" applyAlignment="1">
      <alignment horizontal="center"/>
    </xf>
    <xf numFmtId="1" fontId="16" fillId="8" borderId="11" xfId="0" applyNumberFormat="1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 vertical="top"/>
    </xf>
    <xf numFmtId="0" fontId="6" fillId="9" borderId="12" xfId="0" applyFont="1" applyFill="1" applyBorder="1" applyAlignment="1">
      <alignment horizontal="center" vertical="top"/>
    </xf>
    <xf numFmtId="0" fontId="6" fillId="8" borderId="11" xfId="0" applyFont="1" applyFill="1" applyBorder="1" applyAlignment="1">
      <alignment horizontal="center" vertical="top"/>
    </xf>
    <xf numFmtId="0" fontId="16" fillId="8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 vertical="top"/>
    </xf>
    <xf numFmtId="0" fontId="1" fillId="11" borderId="3" xfId="0" applyFont="1" applyFill="1" applyBorder="1" applyAlignment="1">
      <alignment horizontal="center" vertical="top"/>
    </xf>
    <xf numFmtId="1" fontId="16" fillId="4" borderId="12" xfId="0" applyNumberFormat="1" applyFont="1" applyFill="1" applyBorder="1" applyAlignment="1">
      <alignment horizontal="center"/>
    </xf>
    <xf numFmtId="1" fontId="2" fillId="12" borderId="13" xfId="0" applyNumberFormat="1" applyFont="1" applyFill="1" applyBorder="1" applyAlignment="1">
      <alignment horizontal="center"/>
    </xf>
    <xf numFmtId="1" fontId="6" fillId="12" borderId="11" xfId="0" applyNumberFormat="1" applyFont="1" applyFill="1" applyBorder="1" applyAlignment="1">
      <alignment horizontal="center"/>
    </xf>
    <xf numFmtId="1" fontId="2" fillId="12" borderId="11" xfId="0" applyNumberFormat="1" applyFont="1" applyFill="1" applyBorder="1" applyAlignment="1">
      <alignment horizontal="center"/>
    </xf>
    <xf numFmtId="1" fontId="0" fillId="12" borderId="11" xfId="0" applyNumberForma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top"/>
    </xf>
    <xf numFmtId="0" fontId="6" fillId="12" borderId="11" xfId="0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6" fillId="3" borderId="30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6" fillId="4" borderId="30" xfId="0" applyFont="1" applyFill="1" applyBorder="1" applyAlignment="1">
      <alignment horizontal="center" vertical="top"/>
    </xf>
    <xf numFmtId="0" fontId="6" fillId="9" borderId="1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1" fontId="16" fillId="6" borderId="11" xfId="0" applyNumberFormat="1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 vertical="top"/>
    </xf>
    <xf numFmtId="0" fontId="16" fillId="4" borderId="7" xfId="0" applyFont="1" applyFill="1" applyBorder="1" applyAlignment="1">
      <alignment horizontal="center" vertical="top"/>
    </xf>
    <xf numFmtId="0" fontId="16" fillId="8" borderId="25" xfId="0" applyFont="1" applyFill="1" applyBorder="1" applyAlignment="1">
      <alignment horizontal="center" vertical="top"/>
    </xf>
    <xf numFmtId="0" fontId="6" fillId="8" borderId="25" xfId="0" applyFont="1" applyFill="1" applyBorder="1" applyAlignment="1">
      <alignment horizontal="center" vertical="top"/>
    </xf>
    <xf numFmtId="1" fontId="6" fillId="8" borderId="25" xfId="0" applyNumberFormat="1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 vertical="top"/>
    </xf>
    <xf numFmtId="1" fontId="2" fillId="6" borderId="25" xfId="0" applyNumberFormat="1" applyFont="1" applyFill="1" applyBorder="1" applyAlignment="1">
      <alignment horizontal="center"/>
    </xf>
    <xf numFmtId="1" fontId="6" fillId="6" borderId="30" xfId="0" applyNumberFormat="1" applyFont="1" applyFill="1" applyBorder="1" applyAlignment="1">
      <alignment horizontal="center"/>
    </xf>
    <xf numFmtId="0" fontId="2" fillId="0" borderId="28" xfId="0" applyFont="1" applyBorder="1" applyAlignment="1"/>
    <xf numFmtId="0" fontId="12" fillId="0" borderId="28" xfId="0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2" fillId="4" borderId="39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1" fontId="16" fillId="4" borderId="39" xfId="0" applyNumberFormat="1" applyFont="1" applyFill="1" applyBorder="1" applyAlignment="1">
      <alignment horizontal="center"/>
    </xf>
    <xf numFmtId="1" fontId="16" fillId="4" borderId="17" xfId="0" applyNumberFormat="1" applyFont="1" applyFill="1" applyBorder="1" applyAlignment="1">
      <alignment horizontal="center"/>
    </xf>
    <xf numFmtId="1" fontId="16" fillId="4" borderId="30" xfId="0" applyNumberFormat="1" applyFont="1" applyFill="1" applyBorder="1" applyAlignment="1">
      <alignment horizontal="center"/>
    </xf>
    <xf numFmtId="1" fontId="16" fillId="4" borderId="8" xfId="0" applyNumberFormat="1" applyFont="1" applyFill="1" applyBorder="1" applyAlignment="1">
      <alignment horizontal="center"/>
    </xf>
    <xf numFmtId="1" fontId="6" fillId="9" borderId="30" xfId="0" applyNumberFormat="1" applyFont="1" applyFill="1" applyBorder="1" applyAlignment="1">
      <alignment horizontal="center"/>
    </xf>
    <xf numFmtId="1" fontId="16" fillId="8" borderId="25" xfId="0" applyNumberFormat="1" applyFont="1" applyFill="1" applyBorder="1" applyAlignment="1">
      <alignment horizontal="center"/>
    </xf>
    <xf numFmtId="1" fontId="16" fillId="8" borderId="39" xfId="0" applyNumberFormat="1" applyFont="1" applyFill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1" fontId="6" fillId="9" borderId="25" xfId="0" applyNumberFormat="1" applyFont="1" applyFill="1" applyBorder="1" applyAlignment="1">
      <alignment horizontal="center"/>
    </xf>
    <xf numFmtId="0" fontId="1" fillId="12" borderId="13" xfId="0" applyFont="1" applyFill="1" applyBorder="1" applyAlignment="1">
      <alignment vertical="top"/>
    </xf>
    <xf numFmtId="0" fontId="1" fillId="12" borderId="11" xfId="0" applyFont="1" applyFill="1" applyBorder="1" applyAlignment="1">
      <alignment vertical="top"/>
    </xf>
    <xf numFmtId="0" fontId="4" fillId="12" borderId="13" xfId="0" applyFont="1" applyFill="1" applyBorder="1" applyAlignment="1">
      <alignment horizontal="center" vertical="top"/>
    </xf>
    <xf numFmtId="0" fontId="5" fillId="12" borderId="11" xfId="0" applyFont="1" applyFill="1" applyBorder="1" applyAlignment="1">
      <alignment horizontal="center" vertical="top"/>
    </xf>
    <xf numFmtId="1" fontId="2" fillId="6" borderId="20" xfId="0" applyNumberFormat="1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 vertical="top"/>
    </xf>
    <xf numFmtId="0" fontId="22" fillId="4" borderId="7" xfId="0" applyFont="1" applyFill="1" applyBorder="1" applyAlignment="1">
      <alignment horizontal="center" vertical="top"/>
    </xf>
    <xf numFmtId="1" fontId="0" fillId="12" borderId="13" xfId="0" applyNumberFormat="1" applyFill="1" applyBorder="1" applyAlignment="1">
      <alignment horizontal="center"/>
    </xf>
    <xf numFmtId="1" fontId="16" fillId="4" borderId="20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6" fillId="9" borderId="34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1" fontId="6" fillId="8" borderId="20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1" fontId="16" fillId="3" borderId="11" xfId="0" applyNumberFormat="1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 vertical="top"/>
    </xf>
    <xf numFmtId="0" fontId="22" fillId="3" borderId="7" xfId="0" applyFont="1" applyFill="1" applyBorder="1" applyAlignment="1">
      <alignment horizontal="center" vertical="top"/>
    </xf>
    <xf numFmtId="0" fontId="16" fillId="8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2" fillId="0" borderId="28" xfId="0" applyFont="1" applyBorder="1"/>
    <xf numFmtId="0" fontId="1" fillId="0" borderId="0" xfId="0" applyNumberFormat="1" applyFont="1" applyBorder="1" applyAlignment="1"/>
    <xf numFmtId="1" fontId="21" fillId="3" borderId="0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1" fontId="16" fillId="9" borderId="11" xfId="0" applyNumberFormat="1" applyFont="1" applyFill="1" applyBorder="1" applyAlignment="1">
      <alignment horizontal="center"/>
    </xf>
    <xf numFmtId="1" fontId="2" fillId="9" borderId="12" xfId="0" applyNumberFormat="1" applyFont="1" applyFill="1" applyBorder="1" applyAlignment="1">
      <alignment horizontal="center"/>
    </xf>
    <xf numFmtId="1" fontId="6" fillId="9" borderId="20" xfId="0" applyNumberFormat="1" applyFont="1" applyFill="1" applyBorder="1" applyAlignment="1">
      <alignment horizontal="center"/>
    </xf>
    <xf numFmtId="1" fontId="2" fillId="8" borderId="11" xfId="0" applyNumberFormat="1" applyFont="1" applyFill="1" applyBorder="1" applyAlignment="1">
      <alignment horizontal="center"/>
    </xf>
    <xf numFmtId="1" fontId="10" fillId="8" borderId="11" xfId="0" applyNumberFormat="1" applyFont="1" applyFill="1" applyBorder="1" applyAlignment="1">
      <alignment horizontal="center"/>
    </xf>
    <xf numFmtId="1" fontId="6" fillId="8" borderId="7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left"/>
    </xf>
    <xf numFmtId="0" fontId="2" fillId="0" borderId="2" xfId="0" applyFont="1" applyBorder="1"/>
    <xf numFmtId="0" fontId="12" fillId="0" borderId="2" xfId="0" applyFont="1" applyBorder="1" applyAlignment="1">
      <alignment horizontal="center"/>
    </xf>
    <xf numFmtId="1" fontId="2" fillId="4" borderId="30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vertical="top"/>
    </xf>
    <xf numFmtId="0" fontId="14" fillId="9" borderId="11" xfId="0" applyFont="1" applyFill="1" applyBorder="1" applyAlignment="1">
      <alignment horizontal="center" vertical="top"/>
    </xf>
    <xf numFmtId="1" fontId="21" fillId="9" borderId="11" xfId="0" applyNumberFormat="1" applyFont="1" applyFill="1" applyBorder="1" applyAlignment="1">
      <alignment horizontal="center"/>
    </xf>
    <xf numFmtId="0" fontId="13" fillId="0" borderId="0" xfId="0" applyFont="1" applyFill="1"/>
    <xf numFmtId="0" fontId="13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/>
    <xf numFmtId="0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3" fillId="0" borderId="0" xfId="0" applyFont="1" applyFill="1" applyBorder="1"/>
    <xf numFmtId="0" fontId="13" fillId="0" borderId="1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/>
    </xf>
    <xf numFmtId="1" fontId="21" fillId="8" borderId="11" xfId="0" applyNumberFormat="1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left"/>
    </xf>
    <xf numFmtId="0" fontId="13" fillId="0" borderId="20" xfId="0" applyFont="1" applyFill="1" applyBorder="1"/>
    <xf numFmtId="0" fontId="2" fillId="0" borderId="20" xfId="0" applyFont="1" applyBorder="1"/>
    <xf numFmtId="0" fontId="2" fillId="0" borderId="20" xfId="0" applyFont="1" applyFill="1" applyBorder="1"/>
    <xf numFmtId="0" fontId="1" fillId="4" borderId="10" xfId="0" applyFont="1" applyFill="1" applyBorder="1" applyAlignment="1">
      <alignment horizontal="center" vertical="top"/>
    </xf>
    <xf numFmtId="0" fontId="6" fillId="8" borderId="7" xfId="0" applyFont="1" applyFill="1" applyBorder="1" applyAlignment="1">
      <alignment horizontal="center" vertical="top"/>
    </xf>
    <xf numFmtId="1" fontId="2" fillId="3" borderId="12" xfId="0" applyNumberFormat="1" applyFont="1" applyFill="1" applyBorder="1" applyAlignment="1">
      <alignment horizontal="center"/>
    </xf>
    <xf numFmtId="1" fontId="21" fillId="9" borderId="12" xfId="0" applyNumberFormat="1" applyFont="1" applyFill="1" applyBorder="1" applyAlignment="1">
      <alignment horizontal="center"/>
    </xf>
    <xf numFmtId="1" fontId="21" fillId="3" borderId="1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top"/>
    </xf>
    <xf numFmtId="1" fontId="2" fillId="2" borderId="12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0" fillId="0" borderId="43" xfId="0" applyFill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3" fillId="0" borderId="43" xfId="0" applyFont="1" applyFill="1" applyBorder="1" applyAlignment="1">
      <alignment horizontal="center"/>
    </xf>
    <xf numFmtId="0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2" xfId="0" applyNumberFormat="1" applyFont="1" applyBorder="1" applyAlignment="1"/>
    <xf numFmtId="0" fontId="13" fillId="0" borderId="12" xfId="0" applyFont="1" applyBorder="1"/>
    <xf numFmtId="0" fontId="2" fillId="0" borderId="12" xfId="0" applyFont="1" applyBorder="1"/>
    <xf numFmtId="0" fontId="2" fillId="0" borderId="12" xfId="0" applyNumberFormat="1" applyFont="1" applyBorder="1" applyAlignment="1"/>
    <xf numFmtId="0" fontId="0" fillId="0" borderId="52" xfId="0" applyFill="1" applyBorder="1" applyAlignment="1">
      <alignment horizontal="center"/>
    </xf>
    <xf numFmtId="0" fontId="2" fillId="0" borderId="8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50" xfId="0" applyBorder="1" applyAlignment="1">
      <alignment horizontal="center" vertical="top"/>
    </xf>
    <xf numFmtId="0" fontId="1" fillId="0" borderId="12" xfId="0" applyFont="1" applyBorder="1"/>
    <xf numFmtId="0" fontId="17" fillId="0" borderId="12" xfId="0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2" xfId="0" applyFont="1" applyBorder="1"/>
    <xf numFmtId="0" fontId="20" fillId="0" borderId="12" xfId="0" applyNumberFormat="1" applyFont="1" applyBorder="1" applyAlignment="1">
      <alignment horizontal="left"/>
    </xf>
    <xf numFmtId="0" fontId="1" fillId="0" borderId="12" xfId="0" applyNumberFormat="1" applyFont="1" applyBorder="1" applyAlignment="1"/>
    <xf numFmtId="0" fontId="19" fillId="0" borderId="12" xfId="0" applyNumberFormat="1" applyFont="1" applyBorder="1" applyAlignment="1"/>
    <xf numFmtId="0" fontId="19" fillId="0" borderId="12" xfId="0" applyFont="1" applyBorder="1"/>
    <xf numFmtId="0" fontId="20" fillId="0" borderId="8" xfId="0" applyNumberFormat="1" applyFont="1" applyBorder="1" applyAlignment="1">
      <alignment horizontal="left"/>
    </xf>
    <xf numFmtId="1" fontId="8" fillId="0" borderId="4" xfId="0" applyNumberFormat="1" applyFont="1" applyBorder="1" applyAlignment="1">
      <alignment horizontal="center"/>
    </xf>
    <xf numFmtId="0" fontId="1" fillId="7" borderId="36" xfId="0" applyFont="1" applyFill="1" applyBorder="1" applyAlignment="1">
      <alignment horizontal="center" vertical="top"/>
    </xf>
    <xf numFmtId="0" fontId="1" fillId="7" borderId="40" xfId="0" applyFont="1" applyFill="1" applyBorder="1" applyAlignment="1">
      <alignment horizontal="center" vertical="top"/>
    </xf>
    <xf numFmtId="0" fontId="1" fillId="7" borderId="41" xfId="0" applyFont="1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1" xfId="0" applyFill="1" applyBorder="1" applyAlignment="1">
      <alignment horizontal="center" vertical="top"/>
    </xf>
    <xf numFmtId="0" fontId="1" fillId="7" borderId="29" xfId="0" applyFont="1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7" borderId="32" xfId="0" applyFont="1" applyFill="1" applyBorder="1" applyAlignment="1">
      <alignment horizontal="center" vertical="top"/>
    </xf>
    <xf numFmtId="0" fontId="1" fillId="7" borderId="38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0" xfId="0" applyFill="1" applyBorder="1" applyAlignment="1"/>
    <xf numFmtId="0" fontId="0" fillId="7" borderId="41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3300"/>
      <color rgb="FFFF6600"/>
      <color rgb="FFCC00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7"/>
  <sheetViews>
    <sheetView zoomScaleNormal="100" workbookViewId="0">
      <pane xSplit="6" ySplit="2" topLeftCell="G12" activePane="bottomRight" state="frozen"/>
      <selection pane="topRight" activeCell="F1" sqref="F1"/>
      <selection pane="bottomLeft" activeCell="A2" sqref="A2"/>
      <selection pane="bottomRight" activeCell="W32" sqref="W32"/>
    </sheetView>
  </sheetViews>
  <sheetFormatPr defaultColWidth="9.109375" defaultRowHeight="13.2" x14ac:dyDescent="0.25"/>
  <cols>
    <col min="1" max="1" width="3.77734375" style="1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customWidth="1"/>
    <col min="20" max="20" width="3.77734375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9.109375" style="1"/>
    <col min="30" max="30" width="3.6640625" style="1" customWidth="1"/>
    <col min="31" max="16384" width="9.109375" style="1"/>
  </cols>
  <sheetData>
    <row r="1" spans="1:30" ht="13.8" thickBot="1" x14ac:dyDescent="0.3"/>
    <row r="2" spans="1:30" s="3" customFormat="1" ht="13.8" thickBot="1" x14ac:dyDescent="0.3">
      <c r="B2" s="175" t="s">
        <v>284</v>
      </c>
      <c r="C2" s="69"/>
      <c r="D2" s="70"/>
      <c r="E2" s="70"/>
      <c r="F2" s="70"/>
      <c r="G2" s="488" t="s">
        <v>259</v>
      </c>
      <c r="H2" s="489"/>
      <c r="I2" s="489"/>
      <c r="J2" s="490"/>
      <c r="K2" s="488" t="s">
        <v>263</v>
      </c>
      <c r="L2" s="489"/>
      <c r="M2" s="489"/>
      <c r="N2" s="489"/>
      <c r="O2" s="489"/>
      <c r="P2" s="489"/>
      <c r="Q2" s="489"/>
      <c r="R2" s="490"/>
      <c r="S2" s="488" t="s">
        <v>281</v>
      </c>
      <c r="T2" s="489"/>
      <c r="U2" s="489"/>
      <c r="V2" s="489"/>
      <c r="W2" s="489"/>
      <c r="X2" s="489"/>
      <c r="Y2" s="489"/>
      <c r="Z2" s="489"/>
      <c r="AA2" s="491"/>
      <c r="AB2" s="492"/>
    </row>
    <row r="3" spans="1:30" x14ac:dyDescent="0.25">
      <c r="B3" s="350" t="s">
        <v>292</v>
      </c>
      <c r="C3" s="71"/>
      <c r="D3" s="68" t="s">
        <v>7</v>
      </c>
      <c r="E3" s="68" t="s">
        <v>11</v>
      </c>
      <c r="F3" s="68" t="s">
        <v>12</v>
      </c>
      <c r="G3" s="202" t="s">
        <v>6</v>
      </c>
      <c r="H3" s="73"/>
      <c r="I3" s="73" t="s">
        <v>6</v>
      </c>
      <c r="J3" s="74"/>
      <c r="K3" s="164" t="s">
        <v>6</v>
      </c>
      <c r="L3" s="163"/>
      <c r="M3" s="160" t="s">
        <v>6</v>
      </c>
      <c r="N3" s="159"/>
      <c r="O3" s="159" t="s">
        <v>6</v>
      </c>
      <c r="P3" s="161"/>
      <c r="Q3" s="160" t="s">
        <v>6</v>
      </c>
      <c r="R3" s="280"/>
      <c r="S3" s="79" t="s">
        <v>6</v>
      </c>
      <c r="T3" s="80"/>
      <c r="U3" s="81" t="s">
        <v>6</v>
      </c>
      <c r="V3" s="81"/>
      <c r="W3" s="81" t="s">
        <v>6</v>
      </c>
      <c r="X3" s="81"/>
      <c r="Y3" s="81" t="s">
        <v>6</v>
      </c>
      <c r="Z3" s="81"/>
      <c r="AA3" s="81" t="s">
        <v>6</v>
      </c>
      <c r="AB3" s="82"/>
    </row>
    <row r="4" spans="1:30" s="2" customFormat="1" ht="13.2" customHeight="1" x14ac:dyDescent="0.25">
      <c r="B4" s="67" t="s">
        <v>0</v>
      </c>
      <c r="C4" s="67" t="s">
        <v>8</v>
      </c>
      <c r="D4" s="67" t="s">
        <v>5</v>
      </c>
      <c r="E4" s="67" t="s">
        <v>5</v>
      </c>
      <c r="F4" s="67" t="s">
        <v>5</v>
      </c>
      <c r="G4" s="203" t="s">
        <v>9</v>
      </c>
      <c r="H4" s="103" t="s">
        <v>5</v>
      </c>
      <c r="I4" s="104" t="s">
        <v>10</v>
      </c>
      <c r="J4" s="105" t="s">
        <v>5</v>
      </c>
      <c r="K4" s="140" t="s">
        <v>19</v>
      </c>
      <c r="L4" s="97" t="s">
        <v>5</v>
      </c>
      <c r="M4" s="98" t="s">
        <v>1</v>
      </c>
      <c r="N4" s="97" t="s">
        <v>5</v>
      </c>
      <c r="O4" s="98" t="s">
        <v>2</v>
      </c>
      <c r="P4" s="99" t="s">
        <v>5</v>
      </c>
      <c r="Q4" s="98" t="s">
        <v>252</v>
      </c>
      <c r="R4" s="141" t="s">
        <v>5</v>
      </c>
      <c r="S4" s="107" t="s">
        <v>19</v>
      </c>
      <c r="T4" s="108" t="s">
        <v>5</v>
      </c>
      <c r="U4" s="109" t="s">
        <v>21</v>
      </c>
      <c r="V4" s="108" t="s">
        <v>5</v>
      </c>
      <c r="W4" s="109" t="s">
        <v>1</v>
      </c>
      <c r="X4" s="108" t="s">
        <v>5</v>
      </c>
      <c r="Y4" s="109" t="s">
        <v>2</v>
      </c>
      <c r="Z4" s="108" t="s">
        <v>5</v>
      </c>
      <c r="AA4" s="109" t="s">
        <v>277</v>
      </c>
      <c r="AB4" s="134" t="s">
        <v>5</v>
      </c>
    </row>
    <row r="5" spans="1:30" ht="13.2" customHeight="1" x14ac:dyDescent="0.25">
      <c r="A5" s="436">
        <v>1</v>
      </c>
      <c r="B5" s="437" t="s">
        <v>139</v>
      </c>
      <c r="C5" s="178" t="s">
        <v>35</v>
      </c>
      <c r="D5" s="10">
        <f t="shared" ref="D5:D30" si="0">F5+E5</f>
        <v>142</v>
      </c>
      <c r="E5" s="29">
        <f>SUM(L5+N5+T5+X5)</f>
        <v>92</v>
      </c>
      <c r="F5" s="90">
        <f>H5+R5</f>
        <v>50</v>
      </c>
      <c r="G5" s="45">
        <v>1</v>
      </c>
      <c r="H5" s="339">
        <v>25</v>
      </c>
      <c r="I5" s="11">
        <v>1</v>
      </c>
      <c r="J5" s="12">
        <v>16</v>
      </c>
      <c r="K5" s="93">
        <v>2</v>
      </c>
      <c r="L5" s="338">
        <v>21</v>
      </c>
      <c r="M5" s="17">
        <v>1</v>
      </c>
      <c r="N5" s="338">
        <v>25</v>
      </c>
      <c r="O5" s="17">
        <v>1</v>
      </c>
      <c r="P5" s="16">
        <v>16</v>
      </c>
      <c r="Q5" s="17">
        <v>1</v>
      </c>
      <c r="R5" s="340">
        <v>25</v>
      </c>
      <c r="S5" s="88">
        <v>2</v>
      </c>
      <c r="T5" s="343">
        <v>21</v>
      </c>
      <c r="U5" s="87">
        <v>1</v>
      </c>
      <c r="V5" s="96">
        <v>16</v>
      </c>
      <c r="W5" s="87">
        <v>1</v>
      </c>
      <c r="X5" s="338">
        <v>25</v>
      </c>
      <c r="Y5" s="87">
        <v>1</v>
      </c>
      <c r="Z5" s="96">
        <v>16</v>
      </c>
      <c r="AA5" s="87">
        <v>1</v>
      </c>
      <c r="AB5" s="89">
        <v>8</v>
      </c>
    </row>
    <row r="6" spans="1:30" ht="13.2" customHeight="1" x14ac:dyDescent="0.25">
      <c r="A6" s="436">
        <v>2</v>
      </c>
      <c r="B6" s="437" t="s">
        <v>149</v>
      </c>
      <c r="C6" s="178" t="s">
        <v>27</v>
      </c>
      <c r="D6" s="10">
        <f t="shared" si="0"/>
        <v>134</v>
      </c>
      <c r="E6" s="29">
        <f>SUM(L6+N6+T6+X6)</f>
        <v>92</v>
      </c>
      <c r="F6" s="90">
        <f>H6+R6</f>
        <v>42</v>
      </c>
      <c r="G6" s="45">
        <v>2</v>
      </c>
      <c r="H6" s="339">
        <v>21</v>
      </c>
      <c r="I6" s="11">
        <v>2</v>
      </c>
      <c r="J6" s="281">
        <v>13</v>
      </c>
      <c r="K6" s="93">
        <v>1</v>
      </c>
      <c r="L6" s="338">
        <v>25</v>
      </c>
      <c r="M6" s="17">
        <v>2</v>
      </c>
      <c r="N6" s="338">
        <v>21</v>
      </c>
      <c r="O6" s="17">
        <v>2</v>
      </c>
      <c r="P6" s="16">
        <v>13</v>
      </c>
      <c r="Q6" s="17">
        <v>2</v>
      </c>
      <c r="R6" s="340">
        <v>21</v>
      </c>
      <c r="S6" s="88">
        <v>1</v>
      </c>
      <c r="T6" s="343">
        <v>25</v>
      </c>
      <c r="U6" s="87">
        <v>2</v>
      </c>
      <c r="V6" s="96">
        <v>13</v>
      </c>
      <c r="W6" s="87">
        <v>2</v>
      </c>
      <c r="X6" s="338">
        <v>21</v>
      </c>
      <c r="Y6" s="87">
        <v>3</v>
      </c>
      <c r="Z6" s="96">
        <v>10</v>
      </c>
      <c r="AA6" s="87">
        <v>1</v>
      </c>
      <c r="AB6" s="89">
        <v>8</v>
      </c>
    </row>
    <row r="7" spans="1:30" s="2" customFormat="1" ht="13.2" customHeight="1" x14ac:dyDescent="0.25">
      <c r="A7" s="436">
        <v>3</v>
      </c>
      <c r="B7" s="437" t="s">
        <v>143</v>
      </c>
      <c r="C7" s="178" t="s">
        <v>31</v>
      </c>
      <c r="D7" s="10">
        <f t="shared" si="0"/>
        <v>98</v>
      </c>
      <c r="E7" s="29">
        <f>SUM(N7+P7+V7+Z7)</f>
        <v>65</v>
      </c>
      <c r="F7" s="90">
        <f>J7+R7</f>
        <v>33</v>
      </c>
      <c r="G7" s="45">
        <v>0</v>
      </c>
      <c r="H7" s="13">
        <v>0</v>
      </c>
      <c r="I7" s="11">
        <v>1</v>
      </c>
      <c r="J7" s="340">
        <v>16</v>
      </c>
      <c r="K7" s="93">
        <v>5</v>
      </c>
      <c r="L7" s="16">
        <v>14</v>
      </c>
      <c r="M7" s="17">
        <v>3</v>
      </c>
      <c r="N7" s="338">
        <v>17</v>
      </c>
      <c r="O7" s="17">
        <v>1</v>
      </c>
      <c r="P7" s="338">
        <v>16</v>
      </c>
      <c r="Q7" s="17">
        <v>3</v>
      </c>
      <c r="R7" s="340">
        <v>17</v>
      </c>
      <c r="S7" s="88"/>
      <c r="T7" s="372"/>
      <c r="U7" s="87">
        <v>1</v>
      </c>
      <c r="V7" s="338">
        <v>16</v>
      </c>
      <c r="W7" s="87">
        <v>4</v>
      </c>
      <c r="X7" s="96">
        <v>15</v>
      </c>
      <c r="Y7" s="87">
        <v>1</v>
      </c>
      <c r="Z7" s="338">
        <v>16</v>
      </c>
      <c r="AA7" s="87">
        <v>1</v>
      </c>
      <c r="AB7" s="89">
        <v>8</v>
      </c>
      <c r="AC7" s="1"/>
      <c r="AD7" s="1"/>
    </row>
    <row r="8" spans="1:30" ht="13.2" customHeight="1" x14ac:dyDescent="0.25">
      <c r="A8" s="436">
        <v>4</v>
      </c>
      <c r="B8" s="438" t="s">
        <v>213</v>
      </c>
      <c r="C8" s="179" t="s">
        <v>32</v>
      </c>
      <c r="D8" s="10">
        <f t="shared" si="0"/>
        <v>81</v>
      </c>
      <c r="E8" s="29">
        <f>SUM(L8+N8+T8+X8)</f>
        <v>57</v>
      </c>
      <c r="F8" s="90">
        <f>H8+J8</f>
        <v>24</v>
      </c>
      <c r="G8" s="214">
        <v>5</v>
      </c>
      <c r="H8" s="344">
        <v>14</v>
      </c>
      <c r="I8" s="142">
        <v>3</v>
      </c>
      <c r="J8" s="345">
        <v>10</v>
      </c>
      <c r="K8" s="199">
        <v>4</v>
      </c>
      <c r="L8" s="346">
        <v>15</v>
      </c>
      <c r="M8" s="130">
        <v>6</v>
      </c>
      <c r="N8" s="346">
        <v>13</v>
      </c>
      <c r="O8" s="130">
        <v>3</v>
      </c>
      <c r="P8" s="144">
        <v>10</v>
      </c>
      <c r="Q8" s="130">
        <v>11</v>
      </c>
      <c r="R8" s="200">
        <v>8</v>
      </c>
      <c r="S8" s="227">
        <v>3</v>
      </c>
      <c r="T8" s="347">
        <v>17</v>
      </c>
      <c r="U8" s="145"/>
      <c r="V8" s="146"/>
      <c r="W8" s="145">
        <v>7</v>
      </c>
      <c r="X8" s="346">
        <v>12</v>
      </c>
      <c r="Y8" s="145"/>
      <c r="Z8" s="146"/>
      <c r="AA8" s="87">
        <v>2</v>
      </c>
      <c r="AB8" s="89">
        <v>6</v>
      </c>
      <c r="AC8" s="2"/>
      <c r="AD8" s="2"/>
    </row>
    <row r="9" spans="1:30" ht="13.2" customHeight="1" x14ac:dyDescent="0.25">
      <c r="A9" s="436">
        <v>5</v>
      </c>
      <c r="B9" s="439" t="s">
        <v>182</v>
      </c>
      <c r="C9" s="178" t="s">
        <v>42</v>
      </c>
      <c r="D9" s="10">
        <f t="shared" si="0"/>
        <v>77</v>
      </c>
      <c r="E9" s="29">
        <f>SUM(N9+T9+X9+Z9)</f>
        <v>54</v>
      </c>
      <c r="F9" s="90">
        <f>H9+R9</f>
        <v>23</v>
      </c>
      <c r="G9" s="45">
        <v>11</v>
      </c>
      <c r="H9" s="339">
        <v>8</v>
      </c>
      <c r="I9" s="11">
        <v>5</v>
      </c>
      <c r="J9" s="12">
        <v>7</v>
      </c>
      <c r="K9" s="93">
        <v>10</v>
      </c>
      <c r="L9" s="16">
        <v>9</v>
      </c>
      <c r="M9" s="17">
        <v>10</v>
      </c>
      <c r="N9" s="338">
        <v>9</v>
      </c>
      <c r="O9" s="17">
        <v>4</v>
      </c>
      <c r="P9" s="16">
        <v>8</v>
      </c>
      <c r="Q9" s="17">
        <v>4</v>
      </c>
      <c r="R9" s="340">
        <v>15</v>
      </c>
      <c r="S9" s="19">
        <v>4</v>
      </c>
      <c r="T9" s="343">
        <v>15</v>
      </c>
      <c r="U9" s="87">
        <v>7</v>
      </c>
      <c r="V9" s="96">
        <v>5</v>
      </c>
      <c r="W9" s="21">
        <v>3</v>
      </c>
      <c r="X9" s="338">
        <v>17</v>
      </c>
      <c r="Y9" s="21">
        <v>2</v>
      </c>
      <c r="Z9" s="338">
        <v>13</v>
      </c>
      <c r="AA9" s="87">
        <v>5</v>
      </c>
      <c r="AB9" s="89">
        <v>2</v>
      </c>
    </row>
    <row r="10" spans="1:30" ht="13.2" customHeight="1" x14ac:dyDescent="0.25">
      <c r="A10" s="436">
        <v>6</v>
      </c>
      <c r="B10" s="438" t="s">
        <v>214</v>
      </c>
      <c r="C10" s="179" t="s">
        <v>300</v>
      </c>
      <c r="D10" s="10">
        <f t="shared" si="0"/>
        <v>77</v>
      </c>
      <c r="E10" s="29">
        <f>SUM(L10+N10+T10+X10)</f>
        <v>53</v>
      </c>
      <c r="F10" s="90">
        <f>H10+R10</f>
        <v>24</v>
      </c>
      <c r="G10" s="214">
        <v>8</v>
      </c>
      <c r="H10" s="344">
        <v>11</v>
      </c>
      <c r="I10" s="142">
        <v>0</v>
      </c>
      <c r="J10" s="193">
        <v>0</v>
      </c>
      <c r="K10" s="199">
        <v>8</v>
      </c>
      <c r="L10" s="346">
        <v>11</v>
      </c>
      <c r="M10" s="130">
        <v>5</v>
      </c>
      <c r="N10" s="346">
        <v>14</v>
      </c>
      <c r="O10" s="130">
        <v>8</v>
      </c>
      <c r="P10" s="144">
        <v>4</v>
      </c>
      <c r="Q10" s="130">
        <v>6</v>
      </c>
      <c r="R10" s="345">
        <v>13</v>
      </c>
      <c r="S10" s="227">
        <v>5</v>
      </c>
      <c r="T10" s="347">
        <v>14</v>
      </c>
      <c r="U10" s="145">
        <v>6</v>
      </c>
      <c r="V10" s="146">
        <v>6</v>
      </c>
      <c r="W10" s="145">
        <v>5</v>
      </c>
      <c r="X10" s="346">
        <v>14</v>
      </c>
      <c r="Y10" s="145">
        <v>6</v>
      </c>
      <c r="Z10" s="146">
        <v>6</v>
      </c>
      <c r="AA10" s="87">
        <v>2</v>
      </c>
      <c r="AB10" s="89">
        <v>6</v>
      </c>
      <c r="AC10" s="2"/>
      <c r="AD10" s="2"/>
    </row>
    <row r="11" spans="1:30" ht="13.2" customHeight="1" x14ac:dyDescent="0.25">
      <c r="A11" s="436">
        <v>7</v>
      </c>
      <c r="B11" s="439" t="s">
        <v>177</v>
      </c>
      <c r="C11" s="261" t="s">
        <v>32</v>
      </c>
      <c r="D11" s="10">
        <f t="shared" si="0"/>
        <v>69</v>
      </c>
      <c r="E11" s="29">
        <f>L11+N11+P11</f>
        <v>42</v>
      </c>
      <c r="F11" s="90">
        <f>H11+R11</f>
        <v>27</v>
      </c>
      <c r="G11" s="45">
        <v>6</v>
      </c>
      <c r="H11" s="339">
        <v>13</v>
      </c>
      <c r="I11" s="11">
        <v>3</v>
      </c>
      <c r="J11" s="12">
        <v>10</v>
      </c>
      <c r="K11" s="270">
        <v>3</v>
      </c>
      <c r="L11" s="370">
        <v>17</v>
      </c>
      <c r="M11" s="17">
        <v>4</v>
      </c>
      <c r="N11" s="338">
        <v>15</v>
      </c>
      <c r="O11" s="17">
        <v>3</v>
      </c>
      <c r="P11" s="370">
        <v>10</v>
      </c>
      <c r="Q11" s="48">
        <v>5</v>
      </c>
      <c r="R11" s="369">
        <v>14</v>
      </c>
      <c r="S11" s="88"/>
      <c r="T11" s="372"/>
      <c r="U11" s="87"/>
      <c r="V11" s="96"/>
      <c r="W11" s="87"/>
      <c r="X11" s="96"/>
      <c r="Y11" s="87"/>
      <c r="Z11" s="96"/>
      <c r="AA11" s="87"/>
      <c r="AB11" s="89"/>
    </row>
    <row r="12" spans="1:30" ht="13.2" customHeight="1" x14ac:dyDescent="0.25">
      <c r="A12" s="436">
        <v>8</v>
      </c>
      <c r="B12" s="439" t="s">
        <v>144</v>
      </c>
      <c r="C12" s="178" t="s">
        <v>32</v>
      </c>
      <c r="D12" s="10">
        <f t="shared" si="0"/>
        <v>67</v>
      </c>
      <c r="E12" s="29">
        <f>SUM(L12+N12+T12+V12)</f>
        <v>46</v>
      </c>
      <c r="F12" s="90">
        <f>H12+R12</f>
        <v>21</v>
      </c>
      <c r="G12" s="269">
        <v>10</v>
      </c>
      <c r="H12" s="371">
        <v>9</v>
      </c>
      <c r="I12" s="44">
        <v>4</v>
      </c>
      <c r="J12" s="281">
        <v>8</v>
      </c>
      <c r="K12" s="93">
        <v>6</v>
      </c>
      <c r="L12" s="338">
        <v>13</v>
      </c>
      <c r="M12" s="17">
        <v>8</v>
      </c>
      <c r="N12" s="338">
        <v>11</v>
      </c>
      <c r="O12" s="17">
        <v>5</v>
      </c>
      <c r="P12" s="16">
        <v>7</v>
      </c>
      <c r="Q12" s="17">
        <v>7</v>
      </c>
      <c r="R12" s="340">
        <v>12</v>
      </c>
      <c r="S12" s="88">
        <v>7</v>
      </c>
      <c r="T12" s="343">
        <v>12</v>
      </c>
      <c r="U12" s="87">
        <v>3</v>
      </c>
      <c r="V12" s="338">
        <v>10</v>
      </c>
      <c r="W12" s="87">
        <v>9</v>
      </c>
      <c r="X12" s="96">
        <v>10</v>
      </c>
      <c r="Y12" s="87">
        <v>4</v>
      </c>
      <c r="Z12" s="96">
        <v>8</v>
      </c>
      <c r="AA12" s="87">
        <v>2</v>
      </c>
      <c r="AB12" s="89">
        <v>6</v>
      </c>
    </row>
    <row r="13" spans="1:30" ht="13.2" customHeight="1" x14ac:dyDescent="0.25">
      <c r="A13" s="436">
        <v>9</v>
      </c>
      <c r="B13" s="440" t="s">
        <v>152</v>
      </c>
      <c r="C13" s="220" t="s">
        <v>33</v>
      </c>
      <c r="D13" s="10">
        <f t="shared" si="0"/>
        <v>66</v>
      </c>
      <c r="E13" s="29">
        <f>SUM(P13+T13+V13+Z13)</f>
        <v>46</v>
      </c>
      <c r="F13" s="90">
        <f>H13+J13</f>
        <v>20</v>
      </c>
      <c r="G13" s="45">
        <v>12</v>
      </c>
      <c r="H13" s="339">
        <v>7</v>
      </c>
      <c r="I13" s="11">
        <v>2</v>
      </c>
      <c r="J13" s="340">
        <v>13</v>
      </c>
      <c r="K13" s="93">
        <v>12</v>
      </c>
      <c r="L13" s="16">
        <v>7</v>
      </c>
      <c r="M13" s="17">
        <v>12</v>
      </c>
      <c r="N13" s="16">
        <v>7</v>
      </c>
      <c r="O13" s="17">
        <v>2</v>
      </c>
      <c r="P13" s="338">
        <v>13</v>
      </c>
      <c r="Q13" s="17">
        <v>13</v>
      </c>
      <c r="R13" s="94">
        <v>6</v>
      </c>
      <c r="S13" s="88">
        <v>9</v>
      </c>
      <c r="T13" s="343">
        <v>10</v>
      </c>
      <c r="U13" s="87">
        <v>2</v>
      </c>
      <c r="V13" s="338">
        <v>13</v>
      </c>
      <c r="W13" s="87">
        <v>16</v>
      </c>
      <c r="X13" s="96">
        <v>3</v>
      </c>
      <c r="Y13" s="87">
        <v>3</v>
      </c>
      <c r="Z13" s="338">
        <v>10</v>
      </c>
      <c r="AA13" s="87">
        <v>1</v>
      </c>
      <c r="AB13" s="89">
        <v>8</v>
      </c>
    </row>
    <row r="14" spans="1:30" ht="13.2" customHeight="1" x14ac:dyDescent="0.25">
      <c r="A14" s="436">
        <v>10</v>
      </c>
      <c r="B14" s="437" t="s">
        <v>145</v>
      </c>
      <c r="C14" s="178" t="s">
        <v>44</v>
      </c>
      <c r="D14" s="10">
        <f t="shared" si="0"/>
        <v>59</v>
      </c>
      <c r="E14" s="29">
        <f>SUM(L14+N14+T14+V14)</f>
        <v>33</v>
      </c>
      <c r="F14" s="90">
        <f>H14+R14</f>
        <v>26</v>
      </c>
      <c r="G14" s="45">
        <v>3</v>
      </c>
      <c r="H14" s="339">
        <v>17</v>
      </c>
      <c r="I14" s="11">
        <v>7</v>
      </c>
      <c r="J14" s="12">
        <v>5</v>
      </c>
      <c r="K14" s="93">
        <v>11</v>
      </c>
      <c r="L14" s="338">
        <v>8</v>
      </c>
      <c r="M14" s="17">
        <v>7</v>
      </c>
      <c r="N14" s="338">
        <v>12</v>
      </c>
      <c r="O14" s="17">
        <v>6</v>
      </c>
      <c r="P14" s="16">
        <v>6</v>
      </c>
      <c r="Q14" s="17">
        <v>10</v>
      </c>
      <c r="R14" s="340">
        <v>9</v>
      </c>
      <c r="S14" s="88">
        <v>13</v>
      </c>
      <c r="T14" s="343">
        <v>6</v>
      </c>
      <c r="U14" s="87">
        <v>5</v>
      </c>
      <c r="V14" s="338">
        <v>7</v>
      </c>
      <c r="W14" s="87">
        <v>13</v>
      </c>
      <c r="X14" s="96">
        <v>6</v>
      </c>
      <c r="Y14" s="87">
        <v>7</v>
      </c>
      <c r="Z14" s="96">
        <v>5</v>
      </c>
      <c r="AA14" s="87">
        <v>4</v>
      </c>
      <c r="AB14" s="89">
        <v>3</v>
      </c>
    </row>
    <row r="15" spans="1:30" ht="13.2" customHeight="1" x14ac:dyDescent="0.25">
      <c r="A15" s="436">
        <v>11</v>
      </c>
      <c r="B15" s="440" t="s">
        <v>146</v>
      </c>
      <c r="C15" s="178" t="s">
        <v>32</v>
      </c>
      <c r="D15" s="10">
        <f t="shared" si="0"/>
        <v>59</v>
      </c>
      <c r="E15" s="29">
        <f>SUM(P15+V15+X15+Z15)</f>
        <v>34</v>
      </c>
      <c r="F15" s="90">
        <f>H15+R15</f>
        <v>25</v>
      </c>
      <c r="G15" s="45">
        <v>4</v>
      </c>
      <c r="H15" s="339">
        <v>15</v>
      </c>
      <c r="I15" s="11">
        <v>4</v>
      </c>
      <c r="J15" s="12">
        <v>8</v>
      </c>
      <c r="K15" s="93">
        <v>14</v>
      </c>
      <c r="L15" s="16">
        <v>5</v>
      </c>
      <c r="M15" s="17"/>
      <c r="N15" s="16"/>
      <c r="O15" s="17">
        <v>5</v>
      </c>
      <c r="P15" s="338">
        <v>7</v>
      </c>
      <c r="Q15" s="17">
        <v>9</v>
      </c>
      <c r="R15" s="340">
        <v>10</v>
      </c>
      <c r="S15" s="88"/>
      <c r="T15" s="372"/>
      <c r="U15" s="87">
        <v>3</v>
      </c>
      <c r="V15" s="338">
        <v>10</v>
      </c>
      <c r="W15" s="87">
        <v>10</v>
      </c>
      <c r="X15" s="338">
        <v>9</v>
      </c>
      <c r="Y15" s="87">
        <v>4</v>
      </c>
      <c r="Z15" s="338">
        <v>8</v>
      </c>
      <c r="AA15" s="87">
        <v>2</v>
      </c>
      <c r="AB15" s="89">
        <v>6</v>
      </c>
    </row>
    <row r="16" spans="1:30" ht="13.2" customHeight="1" x14ac:dyDescent="0.25">
      <c r="A16" s="436">
        <v>12</v>
      </c>
      <c r="B16" s="440" t="s">
        <v>217</v>
      </c>
      <c r="C16" s="220" t="s">
        <v>40</v>
      </c>
      <c r="D16" s="10">
        <f t="shared" si="0"/>
        <v>54</v>
      </c>
      <c r="E16" s="29">
        <f>SUM(L16+N16+T16+X16)</f>
        <v>44</v>
      </c>
      <c r="F16" s="90">
        <f>H16+R16</f>
        <v>10</v>
      </c>
      <c r="G16" s="45">
        <v>16</v>
      </c>
      <c r="H16" s="339">
        <v>3</v>
      </c>
      <c r="I16" s="142">
        <v>0</v>
      </c>
      <c r="J16" s="193">
        <v>0</v>
      </c>
      <c r="K16" s="199">
        <v>7</v>
      </c>
      <c r="L16" s="346">
        <v>12</v>
      </c>
      <c r="M16" s="130">
        <v>11</v>
      </c>
      <c r="N16" s="346">
        <v>8</v>
      </c>
      <c r="O16" s="130">
        <v>8</v>
      </c>
      <c r="P16" s="144">
        <v>4</v>
      </c>
      <c r="Q16" s="130">
        <v>12</v>
      </c>
      <c r="R16" s="345">
        <v>7</v>
      </c>
      <c r="S16" s="227">
        <v>6</v>
      </c>
      <c r="T16" s="347">
        <v>13</v>
      </c>
      <c r="U16" s="145">
        <v>6</v>
      </c>
      <c r="V16" s="146">
        <v>6</v>
      </c>
      <c r="W16" s="145">
        <v>8</v>
      </c>
      <c r="X16" s="346">
        <v>11</v>
      </c>
      <c r="Y16" s="145">
        <v>6</v>
      </c>
      <c r="Z16" s="146">
        <v>6</v>
      </c>
      <c r="AA16" s="145"/>
      <c r="AB16" s="228"/>
      <c r="AC16" s="2"/>
      <c r="AD16" s="2"/>
    </row>
    <row r="17" spans="1:30" s="2" customFormat="1" ht="13.2" customHeight="1" x14ac:dyDescent="0.25">
      <c r="A17" s="436">
        <v>13</v>
      </c>
      <c r="B17" s="437" t="s">
        <v>151</v>
      </c>
      <c r="C17" s="177" t="s">
        <v>84</v>
      </c>
      <c r="D17" s="10">
        <f t="shared" si="0"/>
        <v>48</v>
      </c>
      <c r="E17" s="29">
        <f>SUM(N17+P17+V17+Z17)</f>
        <v>29</v>
      </c>
      <c r="F17" s="90">
        <f>H17+J17</f>
        <v>19</v>
      </c>
      <c r="G17" s="45">
        <v>7</v>
      </c>
      <c r="H17" s="339">
        <v>12</v>
      </c>
      <c r="I17" s="11">
        <v>5</v>
      </c>
      <c r="J17" s="340">
        <v>7</v>
      </c>
      <c r="K17" s="93">
        <v>17</v>
      </c>
      <c r="L17" s="16">
        <v>2</v>
      </c>
      <c r="M17" s="17">
        <v>16</v>
      </c>
      <c r="N17" s="338">
        <v>3</v>
      </c>
      <c r="O17" s="17">
        <v>4</v>
      </c>
      <c r="P17" s="338">
        <v>8</v>
      </c>
      <c r="Q17" s="17">
        <v>15</v>
      </c>
      <c r="R17" s="94">
        <v>4</v>
      </c>
      <c r="S17" s="88">
        <v>17</v>
      </c>
      <c r="T17" s="372">
        <v>2</v>
      </c>
      <c r="U17" s="87">
        <v>7</v>
      </c>
      <c r="V17" s="338">
        <v>5</v>
      </c>
      <c r="W17" s="87">
        <v>17</v>
      </c>
      <c r="X17" s="96">
        <v>2</v>
      </c>
      <c r="Y17" s="87">
        <v>2</v>
      </c>
      <c r="Z17" s="338">
        <v>13</v>
      </c>
      <c r="AA17" s="87">
        <v>5</v>
      </c>
      <c r="AB17" s="89">
        <v>2</v>
      </c>
      <c r="AC17" s="1"/>
      <c r="AD17" s="1"/>
    </row>
    <row r="18" spans="1:30" ht="13.2" customHeight="1" x14ac:dyDescent="0.25">
      <c r="A18" s="436">
        <v>14</v>
      </c>
      <c r="B18" s="441" t="s">
        <v>219</v>
      </c>
      <c r="C18" s="183" t="s">
        <v>39</v>
      </c>
      <c r="D18" s="10">
        <f t="shared" si="0"/>
        <v>46</v>
      </c>
      <c r="E18" s="29">
        <f>SUM(L18+N18+T18+X18)</f>
        <v>42</v>
      </c>
      <c r="F18" s="90">
        <f>H18+J18</f>
        <v>4</v>
      </c>
      <c r="G18" s="45">
        <v>18</v>
      </c>
      <c r="H18" s="339">
        <v>1</v>
      </c>
      <c r="I18" s="11">
        <v>9</v>
      </c>
      <c r="J18" s="340">
        <v>3</v>
      </c>
      <c r="K18" s="93">
        <v>9</v>
      </c>
      <c r="L18" s="338">
        <v>10</v>
      </c>
      <c r="M18" s="17">
        <v>9</v>
      </c>
      <c r="N18" s="338">
        <v>10</v>
      </c>
      <c r="O18" s="17">
        <v>7</v>
      </c>
      <c r="P18" s="16">
        <v>5</v>
      </c>
      <c r="Q18" s="17"/>
      <c r="R18" s="94"/>
      <c r="S18" s="88">
        <v>10</v>
      </c>
      <c r="T18" s="343">
        <v>9</v>
      </c>
      <c r="U18" s="87">
        <v>4</v>
      </c>
      <c r="V18" s="96">
        <v>8</v>
      </c>
      <c r="W18" s="87">
        <v>6</v>
      </c>
      <c r="X18" s="338">
        <v>13</v>
      </c>
      <c r="Y18" s="87">
        <v>5</v>
      </c>
      <c r="Z18" s="96">
        <v>7</v>
      </c>
      <c r="AA18" s="145">
        <v>3</v>
      </c>
      <c r="AB18" s="228">
        <v>4</v>
      </c>
    </row>
    <row r="19" spans="1:30" s="2" customFormat="1" ht="13.2" customHeight="1" x14ac:dyDescent="0.25">
      <c r="A19" s="1">
        <v>15</v>
      </c>
      <c r="B19" s="137" t="s">
        <v>148</v>
      </c>
      <c r="C19" s="178" t="s">
        <v>77</v>
      </c>
      <c r="D19" s="10">
        <f t="shared" si="0"/>
        <v>42</v>
      </c>
      <c r="E19" s="29">
        <f>SUM(N19+T19+X19+Z19)</f>
        <v>21</v>
      </c>
      <c r="F19" s="90">
        <f>H19+R19</f>
        <v>21</v>
      </c>
      <c r="G19" s="45">
        <v>9</v>
      </c>
      <c r="H19" s="339">
        <v>10</v>
      </c>
      <c r="I19" s="11">
        <v>6</v>
      </c>
      <c r="J19" s="12">
        <v>6</v>
      </c>
      <c r="K19" s="93"/>
      <c r="L19" s="16"/>
      <c r="M19" s="17">
        <v>14</v>
      </c>
      <c r="N19" s="338">
        <v>5</v>
      </c>
      <c r="O19" s="17">
        <v>9</v>
      </c>
      <c r="P19" s="16">
        <v>3</v>
      </c>
      <c r="Q19" s="17">
        <v>8</v>
      </c>
      <c r="R19" s="340">
        <v>11</v>
      </c>
      <c r="S19" s="88">
        <v>14</v>
      </c>
      <c r="T19" s="343">
        <v>5</v>
      </c>
      <c r="U19" s="145">
        <v>10</v>
      </c>
      <c r="V19" s="146">
        <v>2</v>
      </c>
      <c r="W19" s="87">
        <v>12</v>
      </c>
      <c r="X19" s="338">
        <v>7</v>
      </c>
      <c r="Y19" s="87">
        <v>8</v>
      </c>
      <c r="Z19" s="338">
        <v>4</v>
      </c>
      <c r="AA19" s="87">
        <v>6</v>
      </c>
      <c r="AB19" s="89">
        <v>1</v>
      </c>
      <c r="AC19" s="1"/>
      <c r="AD19" s="1"/>
    </row>
    <row r="20" spans="1:30" s="2" customFormat="1" ht="13.2" customHeight="1" x14ac:dyDescent="0.25">
      <c r="A20" s="1">
        <v>16</v>
      </c>
      <c r="B20" s="172" t="s">
        <v>153</v>
      </c>
      <c r="C20" s="183" t="s">
        <v>44</v>
      </c>
      <c r="D20" s="10">
        <f t="shared" si="0"/>
        <v>31</v>
      </c>
      <c r="E20" s="29">
        <f>SUM(L20+P20+V20+Z20)</f>
        <v>24</v>
      </c>
      <c r="F20" s="90">
        <f>H20+J20</f>
        <v>7</v>
      </c>
      <c r="G20" s="45">
        <v>17</v>
      </c>
      <c r="H20" s="339">
        <v>2</v>
      </c>
      <c r="I20" s="11">
        <v>7</v>
      </c>
      <c r="J20" s="340">
        <v>5</v>
      </c>
      <c r="K20" s="93">
        <v>13</v>
      </c>
      <c r="L20" s="338">
        <v>6</v>
      </c>
      <c r="M20" s="17">
        <v>18</v>
      </c>
      <c r="N20" s="16">
        <v>1</v>
      </c>
      <c r="O20" s="17">
        <v>6</v>
      </c>
      <c r="P20" s="338">
        <v>6</v>
      </c>
      <c r="Q20" s="17"/>
      <c r="R20" s="94"/>
      <c r="S20" s="88"/>
      <c r="T20" s="372"/>
      <c r="U20" s="87">
        <v>5</v>
      </c>
      <c r="V20" s="338">
        <v>7</v>
      </c>
      <c r="W20" s="87"/>
      <c r="X20" s="96"/>
      <c r="Y20" s="87">
        <v>7</v>
      </c>
      <c r="Z20" s="338">
        <v>5</v>
      </c>
      <c r="AA20" s="87">
        <v>4</v>
      </c>
      <c r="AB20" s="89">
        <v>3</v>
      </c>
      <c r="AC20" s="1"/>
      <c r="AD20" s="1"/>
    </row>
    <row r="21" spans="1:30" ht="13.2" customHeight="1" x14ac:dyDescent="0.25">
      <c r="A21" s="1">
        <v>17</v>
      </c>
      <c r="B21" s="139" t="s">
        <v>218</v>
      </c>
      <c r="C21" s="220" t="s">
        <v>77</v>
      </c>
      <c r="D21" s="10">
        <f t="shared" si="0"/>
        <v>29</v>
      </c>
      <c r="E21" s="29">
        <f>SUM(N21+P21+X21+Z21)</f>
        <v>19</v>
      </c>
      <c r="F21" s="90">
        <f>H21+J21</f>
        <v>10</v>
      </c>
      <c r="G21" s="45">
        <v>15</v>
      </c>
      <c r="H21" s="339">
        <v>4</v>
      </c>
      <c r="I21" s="142">
        <v>6</v>
      </c>
      <c r="J21" s="345">
        <v>6</v>
      </c>
      <c r="K21" s="197"/>
      <c r="L21" s="119"/>
      <c r="M21" s="130">
        <v>15</v>
      </c>
      <c r="N21" s="346">
        <v>4</v>
      </c>
      <c r="O21" s="130">
        <v>9</v>
      </c>
      <c r="P21" s="346">
        <v>3</v>
      </c>
      <c r="Q21" s="130"/>
      <c r="R21" s="200"/>
      <c r="S21" s="227"/>
      <c r="T21" s="322"/>
      <c r="U21" s="145">
        <v>10</v>
      </c>
      <c r="V21" s="146">
        <v>2</v>
      </c>
      <c r="W21" s="145">
        <v>11</v>
      </c>
      <c r="X21" s="346">
        <v>8</v>
      </c>
      <c r="Y21" s="145">
        <v>8</v>
      </c>
      <c r="Z21" s="346">
        <v>4</v>
      </c>
      <c r="AA21" s="145">
        <v>6</v>
      </c>
      <c r="AB21" s="228">
        <v>1</v>
      </c>
      <c r="AC21" s="2"/>
      <c r="AD21" s="2"/>
    </row>
    <row r="22" spans="1:30" ht="13.2" customHeight="1" x14ac:dyDescent="0.25">
      <c r="A22" s="1">
        <v>18</v>
      </c>
      <c r="B22" s="139" t="s">
        <v>215</v>
      </c>
      <c r="C22" s="220" t="s">
        <v>40</v>
      </c>
      <c r="D22" s="10">
        <f t="shared" si="0"/>
        <v>27</v>
      </c>
      <c r="E22" s="29">
        <f>SUM(L22+P22+T22+Z22)</f>
        <v>17</v>
      </c>
      <c r="F22" s="90">
        <f>H22+J22</f>
        <v>10</v>
      </c>
      <c r="G22" s="45">
        <v>13</v>
      </c>
      <c r="H22" s="339">
        <v>6</v>
      </c>
      <c r="I22" s="11">
        <v>8</v>
      </c>
      <c r="J22" s="340">
        <v>4</v>
      </c>
      <c r="K22" s="93">
        <v>15</v>
      </c>
      <c r="L22" s="338">
        <v>4</v>
      </c>
      <c r="M22" s="17"/>
      <c r="N22" s="16"/>
      <c r="O22" s="17">
        <v>10</v>
      </c>
      <c r="P22" s="338">
        <v>2</v>
      </c>
      <c r="Q22" s="17">
        <v>18</v>
      </c>
      <c r="R22" s="94">
        <v>1</v>
      </c>
      <c r="S22" s="88">
        <v>11</v>
      </c>
      <c r="T22" s="343">
        <v>8</v>
      </c>
      <c r="U22" s="87"/>
      <c r="V22" s="96"/>
      <c r="W22" s="87"/>
      <c r="X22" s="96"/>
      <c r="Y22" s="87">
        <v>9</v>
      </c>
      <c r="Z22" s="338">
        <v>3</v>
      </c>
      <c r="AA22" s="87"/>
      <c r="AB22" s="89"/>
    </row>
    <row r="23" spans="1:30" s="2" customFormat="1" ht="13.2" customHeight="1" x14ac:dyDescent="0.25">
      <c r="A23" s="1">
        <v>19</v>
      </c>
      <c r="B23" s="139" t="s">
        <v>220</v>
      </c>
      <c r="C23" s="220" t="s">
        <v>39</v>
      </c>
      <c r="D23" s="10">
        <f t="shared" si="0"/>
        <v>27</v>
      </c>
      <c r="E23" s="29">
        <f>SUM(P23+T23+V23+Z23)</f>
        <v>24</v>
      </c>
      <c r="F23" s="90">
        <f>J23</f>
        <v>3</v>
      </c>
      <c r="G23" s="45">
        <v>0</v>
      </c>
      <c r="H23" s="13">
        <v>0</v>
      </c>
      <c r="I23" s="142">
        <v>9</v>
      </c>
      <c r="J23" s="345">
        <v>3</v>
      </c>
      <c r="K23" s="199">
        <v>18</v>
      </c>
      <c r="L23" s="144">
        <v>1</v>
      </c>
      <c r="M23" s="130"/>
      <c r="N23" s="144"/>
      <c r="O23" s="130">
        <v>7</v>
      </c>
      <c r="P23" s="346">
        <v>5</v>
      </c>
      <c r="Q23" s="130"/>
      <c r="R23" s="200"/>
      <c r="S23" s="227">
        <v>15</v>
      </c>
      <c r="T23" s="347">
        <v>4</v>
      </c>
      <c r="U23" s="87">
        <v>4</v>
      </c>
      <c r="V23" s="338">
        <v>8</v>
      </c>
      <c r="W23" s="145">
        <v>18</v>
      </c>
      <c r="X23" s="146">
        <v>1</v>
      </c>
      <c r="Y23" s="145">
        <v>5</v>
      </c>
      <c r="Z23" s="346">
        <v>7</v>
      </c>
      <c r="AA23" s="145">
        <v>3</v>
      </c>
      <c r="AB23" s="228">
        <v>4</v>
      </c>
    </row>
    <row r="24" spans="1:30" s="2" customFormat="1" ht="13.2" customHeight="1" x14ac:dyDescent="0.25">
      <c r="A24" s="1">
        <v>20</v>
      </c>
      <c r="B24" s="139" t="s">
        <v>221</v>
      </c>
      <c r="C24" s="220" t="s">
        <v>36</v>
      </c>
      <c r="D24" s="10">
        <f t="shared" si="0"/>
        <v>25</v>
      </c>
      <c r="E24" s="29">
        <f>SUM(N24+T24+V24+X24)</f>
        <v>21</v>
      </c>
      <c r="F24" s="90">
        <f>J24+R24</f>
        <v>4</v>
      </c>
      <c r="G24" s="45">
        <v>0</v>
      </c>
      <c r="H24" s="13">
        <v>0</v>
      </c>
      <c r="I24" s="142">
        <v>10</v>
      </c>
      <c r="J24" s="345">
        <v>2</v>
      </c>
      <c r="K24" s="197"/>
      <c r="L24" s="119"/>
      <c r="M24" s="130">
        <v>13</v>
      </c>
      <c r="N24" s="346">
        <v>6</v>
      </c>
      <c r="O24" s="118"/>
      <c r="P24" s="119"/>
      <c r="Q24" s="130">
        <v>17</v>
      </c>
      <c r="R24" s="345">
        <v>2</v>
      </c>
      <c r="S24" s="227">
        <v>12</v>
      </c>
      <c r="T24" s="347">
        <v>7</v>
      </c>
      <c r="U24" s="145">
        <v>9</v>
      </c>
      <c r="V24" s="346">
        <v>3</v>
      </c>
      <c r="W24" s="145">
        <v>14</v>
      </c>
      <c r="X24" s="346">
        <v>5</v>
      </c>
      <c r="Y24" s="145">
        <v>10</v>
      </c>
      <c r="Z24" s="146">
        <v>2</v>
      </c>
      <c r="AA24" s="145">
        <v>3</v>
      </c>
      <c r="AB24" s="228">
        <v>4</v>
      </c>
    </row>
    <row r="25" spans="1:30" s="2" customFormat="1" ht="13.2" customHeight="1" x14ac:dyDescent="0.25">
      <c r="A25" s="1">
        <v>21</v>
      </c>
      <c r="B25" s="172" t="s">
        <v>155</v>
      </c>
      <c r="C25" s="183" t="s">
        <v>28</v>
      </c>
      <c r="D25" s="10">
        <f t="shared" si="0"/>
        <v>22</v>
      </c>
      <c r="E25" s="29">
        <f>SUM(L25+T25+V25+X25)</f>
        <v>22</v>
      </c>
      <c r="F25" s="90">
        <v>0</v>
      </c>
      <c r="G25" s="45"/>
      <c r="H25" s="13"/>
      <c r="I25" s="11"/>
      <c r="J25" s="12"/>
      <c r="K25" s="93">
        <v>16</v>
      </c>
      <c r="L25" s="338">
        <v>3</v>
      </c>
      <c r="M25" s="17"/>
      <c r="N25" s="62"/>
      <c r="O25" s="17"/>
      <c r="P25" s="16"/>
      <c r="Q25" s="17"/>
      <c r="R25" s="94"/>
      <c r="S25" s="19">
        <v>8</v>
      </c>
      <c r="T25" s="343">
        <v>11</v>
      </c>
      <c r="U25" s="21">
        <v>8</v>
      </c>
      <c r="V25" s="338">
        <v>4</v>
      </c>
      <c r="W25" s="21">
        <v>15</v>
      </c>
      <c r="X25" s="338">
        <v>4</v>
      </c>
      <c r="Y25" s="21">
        <v>11</v>
      </c>
      <c r="Z25" s="20">
        <v>1</v>
      </c>
      <c r="AA25" s="21"/>
      <c r="AB25" s="36"/>
      <c r="AC25" s="1"/>
      <c r="AD25" s="1"/>
    </row>
    <row r="26" spans="1:30" s="2" customFormat="1" ht="13.2" customHeight="1" x14ac:dyDescent="0.25">
      <c r="A26" s="1">
        <v>22</v>
      </c>
      <c r="B26" s="139" t="s">
        <v>216</v>
      </c>
      <c r="C26" s="220" t="s">
        <v>29</v>
      </c>
      <c r="D26" s="10">
        <f t="shared" si="0"/>
        <v>15</v>
      </c>
      <c r="E26" s="29">
        <f>SUM(P26+Z26)</f>
        <v>5</v>
      </c>
      <c r="F26" s="90">
        <f>H26+R26</f>
        <v>10</v>
      </c>
      <c r="G26" s="45">
        <v>14</v>
      </c>
      <c r="H26" s="339">
        <v>5</v>
      </c>
      <c r="I26" s="142">
        <v>8</v>
      </c>
      <c r="J26" s="193">
        <v>4</v>
      </c>
      <c r="K26" s="197"/>
      <c r="L26" s="119"/>
      <c r="M26" s="130"/>
      <c r="N26" s="144"/>
      <c r="O26" s="130">
        <v>10</v>
      </c>
      <c r="P26" s="346">
        <v>2</v>
      </c>
      <c r="Q26" s="130">
        <v>14</v>
      </c>
      <c r="R26" s="345">
        <v>5</v>
      </c>
      <c r="S26" s="227"/>
      <c r="T26" s="322"/>
      <c r="U26" s="145"/>
      <c r="V26" s="146"/>
      <c r="W26" s="145"/>
      <c r="X26" s="146"/>
      <c r="Y26" s="145">
        <v>9</v>
      </c>
      <c r="Z26" s="346">
        <v>3</v>
      </c>
      <c r="AA26" s="145"/>
      <c r="AB26" s="228"/>
    </row>
    <row r="27" spans="1:30" s="2" customFormat="1" ht="13.2" customHeight="1" x14ac:dyDescent="0.25">
      <c r="A27" s="1">
        <v>23</v>
      </c>
      <c r="B27" s="139" t="s">
        <v>223</v>
      </c>
      <c r="C27" s="220" t="s">
        <v>27</v>
      </c>
      <c r="D27" s="10">
        <f t="shared" si="0"/>
        <v>7</v>
      </c>
      <c r="E27" s="29">
        <f>SUM(N27+P27)</f>
        <v>3</v>
      </c>
      <c r="F27" s="90">
        <f>J27+R27</f>
        <v>4</v>
      </c>
      <c r="G27" s="45">
        <v>0</v>
      </c>
      <c r="H27" s="13">
        <v>0</v>
      </c>
      <c r="I27" s="142">
        <v>11</v>
      </c>
      <c r="J27" s="345">
        <v>1</v>
      </c>
      <c r="K27" s="197"/>
      <c r="L27" s="119"/>
      <c r="M27" s="130">
        <v>17</v>
      </c>
      <c r="N27" s="346">
        <v>2</v>
      </c>
      <c r="O27" s="130">
        <v>11</v>
      </c>
      <c r="P27" s="346">
        <v>1</v>
      </c>
      <c r="Q27" s="130">
        <v>16</v>
      </c>
      <c r="R27" s="345">
        <v>3</v>
      </c>
      <c r="S27" s="227"/>
      <c r="T27" s="322"/>
      <c r="U27" s="145"/>
      <c r="V27" s="146"/>
      <c r="W27" s="145"/>
      <c r="X27" s="146"/>
      <c r="Y27" s="145"/>
      <c r="Z27" s="146"/>
      <c r="AA27" s="145"/>
      <c r="AB27" s="228"/>
    </row>
    <row r="28" spans="1:30" s="2" customFormat="1" ht="13.2" customHeight="1" x14ac:dyDescent="0.25">
      <c r="A28" s="1">
        <v>24</v>
      </c>
      <c r="B28" s="139" t="s">
        <v>222</v>
      </c>
      <c r="C28" s="220" t="s">
        <v>36</v>
      </c>
      <c r="D28" s="10">
        <f t="shared" si="0"/>
        <v>7</v>
      </c>
      <c r="E28" s="29">
        <f>SUM(V28+Z28)</f>
        <v>5</v>
      </c>
      <c r="F28" s="90">
        <f>J28</f>
        <v>2</v>
      </c>
      <c r="G28" s="45">
        <v>0</v>
      </c>
      <c r="H28" s="13">
        <v>0</v>
      </c>
      <c r="I28" s="142">
        <v>10</v>
      </c>
      <c r="J28" s="345">
        <v>2</v>
      </c>
      <c r="K28" s="197"/>
      <c r="L28" s="119"/>
      <c r="M28" s="130"/>
      <c r="N28" s="144"/>
      <c r="O28" s="130"/>
      <c r="P28" s="144"/>
      <c r="Q28" s="130"/>
      <c r="R28" s="200"/>
      <c r="S28" s="227"/>
      <c r="T28" s="322"/>
      <c r="U28" s="145">
        <v>9</v>
      </c>
      <c r="V28" s="346">
        <v>3</v>
      </c>
      <c r="W28" s="145"/>
      <c r="X28" s="146"/>
      <c r="Y28" s="145">
        <v>10</v>
      </c>
      <c r="Z28" s="346">
        <v>2</v>
      </c>
      <c r="AA28" s="145">
        <v>3</v>
      </c>
      <c r="AB28" s="228">
        <v>4</v>
      </c>
    </row>
    <row r="29" spans="1:30" s="2" customFormat="1" ht="13.2" customHeight="1" x14ac:dyDescent="0.25">
      <c r="A29" s="1">
        <v>25</v>
      </c>
      <c r="B29" s="358" t="s">
        <v>287</v>
      </c>
      <c r="C29" s="359" t="s">
        <v>28</v>
      </c>
      <c r="D29" s="10">
        <f t="shared" si="0"/>
        <v>5</v>
      </c>
      <c r="E29" s="29">
        <f>SUM(V29+Z29)</f>
        <v>5</v>
      </c>
      <c r="F29" s="90">
        <v>0</v>
      </c>
      <c r="G29" s="325"/>
      <c r="H29" s="326"/>
      <c r="I29" s="360"/>
      <c r="J29" s="361"/>
      <c r="K29" s="140"/>
      <c r="L29" s="97"/>
      <c r="M29" s="362"/>
      <c r="N29" s="363"/>
      <c r="O29" s="362"/>
      <c r="P29" s="363"/>
      <c r="Q29" s="362"/>
      <c r="R29" s="364"/>
      <c r="S29" s="365"/>
      <c r="T29" s="373"/>
      <c r="U29" s="335">
        <v>8</v>
      </c>
      <c r="V29" s="377">
        <v>4</v>
      </c>
      <c r="W29" s="367"/>
      <c r="X29" s="366"/>
      <c r="Y29" s="367">
        <v>11</v>
      </c>
      <c r="Z29" s="376">
        <v>1</v>
      </c>
      <c r="AA29" s="367"/>
      <c r="AB29" s="368"/>
    </row>
    <row r="30" spans="1:30" s="2" customFormat="1" ht="13.2" customHeight="1" x14ac:dyDescent="0.25">
      <c r="A30" s="1">
        <v>26</v>
      </c>
      <c r="B30" s="358" t="s">
        <v>297</v>
      </c>
      <c r="C30" s="359" t="s">
        <v>30</v>
      </c>
      <c r="D30" s="10">
        <f t="shared" si="0"/>
        <v>3</v>
      </c>
      <c r="E30" s="29">
        <f>SUM(T30)</f>
        <v>3</v>
      </c>
      <c r="F30" s="90">
        <v>0</v>
      </c>
      <c r="G30" s="325"/>
      <c r="H30" s="326"/>
      <c r="I30" s="360"/>
      <c r="J30" s="361"/>
      <c r="K30" s="140"/>
      <c r="L30" s="97"/>
      <c r="M30" s="362"/>
      <c r="N30" s="363"/>
      <c r="O30" s="362"/>
      <c r="P30" s="363"/>
      <c r="Q30" s="362"/>
      <c r="R30" s="364"/>
      <c r="S30" s="365">
        <v>16</v>
      </c>
      <c r="T30" s="375">
        <v>3</v>
      </c>
      <c r="U30" s="145"/>
      <c r="V30" s="146"/>
      <c r="W30" s="367"/>
      <c r="X30" s="366"/>
      <c r="Y30" s="367"/>
      <c r="Z30" s="366"/>
      <c r="AA30" s="367"/>
      <c r="AB30" s="368"/>
    </row>
    <row r="31" spans="1:30" s="2" customFormat="1" ht="13.2" customHeight="1" x14ac:dyDescent="0.25">
      <c r="A31" s="1">
        <v>27</v>
      </c>
      <c r="B31" s="358" t="s">
        <v>224</v>
      </c>
      <c r="C31" s="359" t="s">
        <v>27</v>
      </c>
      <c r="D31" s="10">
        <v>2</v>
      </c>
      <c r="E31" s="29">
        <f>SUM(P31)</f>
        <v>1</v>
      </c>
      <c r="F31" s="90">
        <f>SUM(J31)</f>
        <v>1</v>
      </c>
      <c r="G31" s="325">
        <v>0</v>
      </c>
      <c r="H31" s="326">
        <v>0</v>
      </c>
      <c r="I31" s="360">
        <v>11</v>
      </c>
      <c r="J31" s="378">
        <v>1</v>
      </c>
      <c r="K31" s="140"/>
      <c r="L31" s="97"/>
      <c r="M31" s="362"/>
      <c r="N31" s="363"/>
      <c r="O31" s="362">
        <v>11</v>
      </c>
      <c r="P31" s="376">
        <v>1</v>
      </c>
      <c r="Q31" s="362"/>
      <c r="R31" s="364"/>
      <c r="S31" s="365"/>
      <c r="T31" s="373"/>
      <c r="U31" s="335"/>
      <c r="V31" s="334"/>
      <c r="W31" s="367"/>
      <c r="X31" s="366"/>
      <c r="Y31" s="367"/>
      <c r="Z31" s="366"/>
      <c r="AA31" s="145"/>
      <c r="AB31" s="228"/>
    </row>
    <row r="32" spans="1:30" s="2" customFormat="1" ht="13.2" customHeight="1" x14ac:dyDescent="0.25">
      <c r="A32" s="1">
        <v>28</v>
      </c>
      <c r="B32" s="358" t="s">
        <v>298</v>
      </c>
      <c r="C32" s="359" t="s">
        <v>42</v>
      </c>
      <c r="D32" s="10">
        <f>F32+E32</f>
        <v>1</v>
      </c>
      <c r="E32" s="29">
        <f>SUM(V32)</f>
        <v>1</v>
      </c>
      <c r="F32" s="90">
        <v>0</v>
      </c>
      <c r="G32" s="325"/>
      <c r="H32" s="326"/>
      <c r="I32" s="360"/>
      <c r="J32" s="361"/>
      <c r="K32" s="140"/>
      <c r="L32" s="97"/>
      <c r="M32" s="362"/>
      <c r="N32" s="363"/>
      <c r="O32" s="362"/>
      <c r="P32" s="363"/>
      <c r="Q32" s="362"/>
      <c r="R32" s="364"/>
      <c r="S32" s="365"/>
      <c r="T32" s="373"/>
      <c r="U32" s="335">
        <v>11</v>
      </c>
      <c r="V32" s="377">
        <v>1</v>
      </c>
      <c r="W32" s="367"/>
      <c r="X32" s="366"/>
      <c r="Y32" s="367"/>
      <c r="Z32" s="366"/>
      <c r="AA32" s="87">
        <v>5</v>
      </c>
      <c r="AB32" s="89">
        <v>2</v>
      </c>
    </row>
    <row r="33" spans="1:30" s="2" customFormat="1" ht="13.2" customHeight="1" x14ac:dyDescent="0.25">
      <c r="A33" s="1">
        <v>29</v>
      </c>
      <c r="B33" s="358" t="s">
        <v>299</v>
      </c>
      <c r="C33" s="359" t="s">
        <v>42</v>
      </c>
      <c r="D33" s="10">
        <f>F33+E33</f>
        <v>0</v>
      </c>
      <c r="E33" s="29"/>
      <c r="F33" s="90">
        <v>0</v>
      </c>
      <c r="G33" s="325"/>
      <c r="H33" s="326"/>
      <c r="I33" s="360"/>
      <c r="J33" s="361"/>
      <c r="K33" s="140"/>
      <c r="L33" s="97"/>
      <c r="M33" s="362"/>
      <c r="N33" s="363"/>
      <c r="O33" s="362"/>
      <c r="P33" s="363"/>
      <c r="Q33" s="362"/>
      <c r="R33" s="364"/>
      <c r="S33" s="365"/>
      <c r="T33" s="373"/>
      <c r="U33" s="335">
        <v>11</v>
      </c>
      <c r="V33" s="377">
        <v>1</v>
      </c>
      <c r="W33" s="367"/>
      <c r="X33" s="366"/>
      <c r="Y33" s="367"/>
      <c r="Z33" s="366"/>
      <c r="AA33" s="379">
        <v>5</v>
      </c>
      <c r="AB33" s="380">
        <v>2</v>
      </c>
    </row>
    <row r="34" spans="1:30" s="2" customFormat="1" ht="13.2" customHeight="1" x14ac:dyDescent="0.25">
      <c r="A34" s="1"/>
      <c r="B34" s="358"/>
      <c r="C34" s="359"/>
      <c r="D34" s="10"/>
      <c r="E34" s="29"/>
      <c r="F34" s="90"/>
      <c r="G34" s="325"/>
      <c r="H34" s="326"/>
      <c r="I34" s="360"/>
      <c r="J34" s="361"/>
      <c r="K34" s="140"/>
      <c r="L34" s="97"/>
      <c r="M34" s="362"/>
      <c r="N34" s="363"/>
      <c r="O34" s="362"/>
      <c r="P34" s="363"/>
      <c r="Q34" s="362"/>
      <c r="R34" s="364"/>
      <c r="S34" s="365"/>
      <c r="T34" s="373"/>
      <c r="U34" s="335"/>
      <c r="V34" s="334"/>
      <c r="W34" s="367"/>
      <c r="X34" s="366"/>
      <c r="Y34" s="367"/>
      <c r="Z34" s="366"/>
      <c r="AA34" s="367"/>
      <c r="AB34" s="368"/>
    </row>
    <row r="35" spans="1:30" s="2" customFormat="1" ht="13.2" customHeight="1" x14ac:dyDescent="0.25">
      <c r="A35" s="1"/>
      <c r="B35" s="358"/>
      <c r="C35" s="359"/>
      <c r="D35" s="10"/>
      <c r="E35" s="29"/>
      <c r="F35" s="90"/>
      <c r="G35" s="325"/>
      <c r="H35" s="326"/>
      <c r="I35" s="360"/>
      <c r="J35" s="361"/>
      <c r="K35" s="140"/>
      <c r="L35" s="97"/>
      <c r="M35" s="362"/>
      <c r="N35" s="363"/>
      <c r="O35" s="362"/>
      <c r="P35" s="363"/>
      <c r="Q35" s="362"/>
      <c r="R35" s="364"/>
      <c r="S35" s="365"/>
      <c r="T35" s="373"/>
      <c r="U35" s="335"/>
      <c r="V35" s="334"/>
      <c r="W35" s="367"/>
      <c r="X35" s="366"/>
      <c r="Y35" s="367"/>
      <c r="Z35" s="366"/>
      <c r="AA35" s="367"/>
      <c r="AB35" s="368"/>
    </row>
    <row r="36" spans="1:30" s="2" customFormat="1" ht="13.2" customHeight="1" x14ac:dyDescent="0.25">
      <c r="A36" s="1"/>
      <c r="B36" s="358"/>
      <c r="C36" s="359"/>
      <c r="D36" s="10"/>
      <c r="E36" s="29"/>
      <c r="F36" s="90"/>
      <c r="G36" s="325"/>
      <c r="H36" s="326"/>
      <c r="I36" s="360"/>
      <c r="J36" s="361"/>
      <c r="K36" s="140"/>
      <c r="L36" s="97"/>
      <c r="M36" s="362"/>
      <c r="N36" s="363"/>
      <c r="O36" s="362"/>
      <c r="P36" s="363"/>
      <c r="Q36" s="362"/>
      <c r="R36" s="364"/>
      <c r="S36" s="365"/>
      <c r="T36" s="373"/>
      <c r="U36" s="367"/>
      <c r="V36" s="366"/>
      <c r="W36" s="367"/>
      <c r="X36" s="366"/>
      <c r="Y36" s="367"/>
      <c r="Z36" s="366"/>
      <c r="AA36" s="367"/>
      <c r="AB36" s="368"/>
    </row>
    <row r="37" spans="1:30" ht="13.2" customHeight="1" thickBot="1" x14ac:dyDescent="0.3">
      <c r="B37" s="284"/>
      <c r="C37" s="250"/>
      <c r="D37" s="188"/>
      <c r="E37" s="33"/>
      <c r="F37" s="265"/>
      <c r="G37" s="194"/>
      <c r="H37" s="39"/>
      <c r="I37" s="282"/>
      <c r="J37" s="283"/>
      <c r="K37" s="210"/>
      <c r="L37" s="212"/>
      <c r="M37" s="211"/>
      <c r="N37" s="212"/>
      <c r="O37" s="295"/>
      <c r="P37" s="296"/>
      <c r="Q37" s="295"/>
      <c r="R37" s="297"/>
      <c r="S37" s="298"/>
      <c r="T37" s="374"/>
      <c r="U37" s="300"/>
      <c r="V37" s="299"/>
      <c r="W37" s="300"/>
      <c r="X37" s="299"/>
      <c r="Y37" s="300"/>
      <c r="Z37" s="299"/>
      <c r="AA37" s="300"/>
      <c r="AB37" s="301"/>
      <c r="AC37" s="2"/>
      <c r="AD37" s="2"/>
    </row>
  </sheetData>
  <sortState ref="A5:AP33">
    <sortCondition descending="1" ref="D5:D33"/>
  </sortState>
  <mergeCells count="3">
    <mergeCell ref="G2:J2"/>
    <mergeCell ref="S2:AB2"/>
    <mergeCell ref="K2:R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7 E9 E13:F13 E17 F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C000"/>
  </sheetPr>
  <dimension ref="A1:AH19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T31" sqref="T31"/>
    </sheetView>
  </sheetViews>
  <sheetFormatPr defaultColWidth="9.109375" defaultRowHeight="13.2" x14ac:dyDescent="0.25"/>
  <cols>
    <col min="1" max="1" width="3.77734375" style="1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style="1" customWidth="1"/>
    <col min="22" max="22" width="3.77734375" style="1" customWidth="1"/>
    <col min="23" max="23" width="7.77734375" style="1" customWidth="1"/>
    <col min="24" max="24" width="3.77734375" style="1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35" width="8.5546875" style="1" customWidth="1"/>
    <col min="36" max="36" width="3.6640625" style="1" customWidth="1"/>
    <col min="37" max="16384" width="9.109375" style="1"/>
  </cols>
  <sheetData>
    <row r="1" spans="1:34" ht="13.8" thickBot="1" x14ac:dyDescent="0.3"/>
    <row r="2" spans="1:34" s="3" customFormat="1" ht="13.8" thickBot="1" x14ac:dyDescent="0.3">
      <c r="B2" s="175" t="s">
        <v>271</v>
      </c>
      <c r="C2" s="69"/>
      <c r="D2" s="70"/>
      <c r="E2" s="70"/>
      <c r="F2" s="70"/>
      <c r="G2" s="488" t="s">
        <v>259</v>
      </c>
      <c r="H2" s="489"/>
      <c r="I2" s="489"/>
      <c r="J2" s="490"/>
      <c r="K2" s="489" t="s">
        <v>263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90"/>
      <c r="W2" s="488" t="s">
        <v>272</v>
      </c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2"/>
    </row>
    <row r="3" spans="1:34" x14ac:dyDescent="0.25">
      <c r="B3" s="350" t="s">
        <v>294</v>
      </c>
      <c r="C3" s="71"/>
      <c r="D3" s="68" t="s">
        <v>7</v>
      </c>
      <c r="E3" s="68" t="s">
        <v>11</v>
      </c>
      <c r="F3" s="68" t="s">
        <v>12</v>
      </c>
      <c r="G3" s="202" t="s">
        <v>6</v>
      </c>
      <c r="H3" s="73"/>
      <c r="I3" s="73" t="s">
        <v>6</v>
      </c>
      <c r="J3" s="74"/>
      <c r="K3" s="208" t="s">
        <v>6</v>
      </c>
      <c r="L3" s="76"/>
      <c r="M3" s="75" t="s">
        <v>6</v>
      </c>
      <c r="N3" s="75"/>
      <c r="O3" s="75" t="s">
        <v>6</v>
      </c>
      <c r="P3" s="77"/>
      <c r="Q3" s="77" t="s">
        <v>6</v>
      </c>
      <c r="R3" s="78"/>
      <c r="S3" s="77" t="s">
        <v>6</v>
      </c>
      <c r="T3" s="78"/>
      <c r="U3" s="77" t="s">
        <v>6</v>
      </c>
      <c r="V3" s="209"/>
      <c r="W3" s="79" t="s">
        <v>6</v>
      </c>
      <c r="X3" s="80"/>
      <c r="Y3" s="81" t="s">
        <v>6</v>
      </c>
      <c r="Z3" s="81"/>
      <c r="AA3" s="81" t="s">
        <v>6</v>
      </c>
      <c r="AB3" s="81"/>
      <c r="AC3" s="81" t="s">
        <v>6</v>
      </c>
      <c r="AD3" s="81"/>
      <c r="AE3" s="81" t="s">
        <v>6</v>
      </c>
      <c r="AF3" s="82"/>
      <c r="AG3" s="81" t="s">
        <v>6</v>
      </c>
      <c r="AH3" s="82"/>
    </row>
    <row r="4" spans="1:34" s="2" customFormat="1" ht="13.2" customHeight="1" x14ac:dyDescent="0.25">
      <c r="B4" s="67" t="s">
        <v>0</v>
      </c>
      <c r="C4" s="67" t="s">
        <v>8</v>
      </c>
      <c r="D4" s="67" t="s">
        <v>5</v>
      </c>
      <c r="E4" s="67" t="s">
        <v>5</v>
      </c>
      <c r="F4" s="67" t="s">
        <v>5</v>
      </c>
      <c r="G4" s="203" t="s">
        <v>9</v>
      </c>
      <c r="H4" s="103" t="s">
        <v>5</v>
      </c>
      <c r="I4" s="104" t="s">
        <v>10</v>
      </c>
      <c r="J4" s="105" t="s">
        <v>5</v>
      </c>
      <c r="K4" s="140" t="s">
        <v>19</v>
      </c>
      <c r="L4" s="97" t="s">
        <v>5</v>
      </c>
      <c r="M4" s="98" t="s">
        <v>21</v>
      </c>
      <c r="N4" s="97" t="s">
        <v>5</v>
      </c>
      <c r="O4" s="98" t="s">
        <v>1</v>
      </c>
      <c r="P4" s="97" t="s">
        <v>5</v>
      </c>
      <c r="Q4" s="98" t="s">
        <v>2</v>
      </c>
      <c r="R4" s="99" t="s">
        <v>5</v>
      </c>
      <c r="S4" s="98" t="s">
        <v>3</v>
      </c>
      <c r="T4" s="99" t="s">
        <v>5</v>
      </c>
      <c r="U4" s="98" t="s">
        <v>252</v>
      </c>
      <c r="V4" s="141" t="s">
        <v>5</v>
      </c>
      <c r="W4" s="107" t="s">
        <v>19</v>
      </c>
      <c r="X4" s="108" t="s">
        <v>5</v>
      </c>
      <c r="Y4" s="109" t="s">
        <v>21</v>
      </c>
      <c r="Z4" s="108" t="s">
        <v>5</v>
      </c>
      <c r="AA4" s="109" t="s">
        <v>1</v>
      </c>
      <c r="AB4" s="108" t="s">
        <v>5</v>
      </c>
      <c r="AC4" s="109" t="s">
        <v>2</v>
      </c>
      <c r="AD4" s="108" t="s">
        <v>5</v>
      </c>
      <c r="AE4" s="109" t="s">
        <v>3</v>
      </c>
      <c r="AF4" s="134" t="s">
        <v>5</v>
      </c>
      <c r="AG4" s="109" t="s">
        <v>4</v>
      </c>
      <c r="AH4" s="134" t="s">
        <v>5</v>
      </c>
    </row>
    <row r="5" spans="1:34" ht="13.2" customHeight="1" x14ac:dyDescent="0.25">
      <c r="A5" s="443">
        <v>1</v>
      </c>
      <c r="B5" s="437" t="s">
        <v>56</v>
      </c>
      <c r="C5" s="178" t="s">
        <v>78</v>
      </c>
      <c r="D5" s="10">
        <f t="shared" ref="D5:D15" si="0">F5+E5</f>
        <v>172</v>
      </c>
      <c r="E5" s="29">
        <f>SUM(L5+P5+R5+T5+X5+AB5+AF5)</f>
        <v>138</v>
      </c>
      <c r="F5" s="90">
        <f>H5+V5</f>
        <v>34</v>
      </c>
      <c r="G5" s="45">
        <v>1</v>
      </c>
      <c r="H5" s="339">
        <v>17</v>
      </c>
      <c r="I5" s="11">
        <v>2</v>
      </c>
      <c r="J5" s="12">
        <v>8</v>
      </c>
      <c r="K5" s="93">
        <v>1</v>
      </c>
      <c r="L5" s="338">
        <v>21</v>
      </c>
      <c r="M5" s="17">
        <v>3</v>
      </c>
      <c r="N5" s="16">
        <v>8</v>
      </c>
      <c r="O5" s="17">
        <v>1</v>
      </c>
      <c r="P5" s="338">
        <v>21</v>
      </c>
      <c r="Q5" s="17">
        <v>2</v>
      </c>
      <c r="R5" s="338">
        <v>9</v>
      </c>
      <c r="S5" s="16">
        <v>1</v>
      </c>
      <c r="T5" s="338">
        <v>18</v>
      </c>
      <c r="U5" s="17">
        <v>1</v>
      </c>
      <c r="V5" s="340">
        <v>17</v>
      </c>
      <c r="W5" s="19">
        <v>1</v>
      </c>
      <c r="X5" s="338">
        <v>25</v>
      </c>
      <c r="Y5" s="21"/>
      <c r="Z5" s="20"/>
      <c r="AA5" s="21">
        <v>1</v>
      </c>
      <c r="AB5" s="338">
        <v>25</v>
      </c>
      <c r="AC5" s="21"/>
      <c r="AD5" s="20"/>
      <c r="AE5" s="21">
        <v>1</v>
      </c>
      <c r="AF5" s="338">
        <v>19</v>
      </c>
      <c r="AG5" s="21">
        <v>3</v>
      </c>
      <c r="AH5" s="20">
        <v>5</v>
      </c>
    </row>
    <row r="6" spans="1:34" ht="13.2" customHeight="1" x14ac:dyDescent="0.25">
      <c r="A6" s="443">
        <v>2</v>
      </c>
      <c r="B6" s="437" t="s">
        <v>61</v>
      </c>
      <c r="C6" s="178" t="s">
        <v>78</v>
      </c>
      <c r="D6" s="10">
        <f t="shared" si="0"/>
        <v>79</v>
      </c>
      <c r="E6" s="29">
        <f>SUM(L6+N6+P6+R6+T6+X6+AB6)</f>
        <v>65</v>
      </c>
      <c r="F6" s="90">
        <f>H6+J6</f>
        <v>14</v>
      </c>
      <c r="G6" s="45">
        <v>5</v>
      </c>
      <c r="H6" s="339">
        <v>6</v>
      </c>
      <c r="I6" s="11">
        <v>2</v>
      </c>
      <c r="J6" s="340">
        <v>8</v>
      </c>
      <c r="K6" s="93">
        <v>3</v>
      </c>
      <c r="L6" s="338">
        <v>13</v>
      </c>
      <c r="M6" s="17">
        <v>3</v>
      </c>
      <c r="N6" s="338">
        <v>8</v>
      </c>
      <c r="O6" s="17">
        <v>3</v>
      </c>
      <c r="P6" s="338">
        <v>13</v>
      </c>
      <c r="Q6" s="17">
        <v>2</v>
      </c>
      <c r="R6" s="338">
        <v>9</v>
      </c>
      <c r="S6" s="16">
        <v>4</v>
      </c>
      <c r="T6" s="338">
        <v>8</v>
      </c>
      <c r="U6" s="17">
        <v>5</v>
      </c>
      <c r="V6" s="94">
        <v>6</v>
      </c>
      <c r="W6" s="19">
        <v>11</v>
      </c>
      <c r="X6" s="338">
        <v>8</v>
      </c>
      <c r="Y6" s="21"/>
      <c r="Z6" s="20"/>
      <c r="AA6" s="21">
        <v>13</v>
      </c>
      <c r="AB6" s="338">
        <v>6</v>
      </c>
      <c r="AC6" s="21"/>
      <c r="AD6" s="20"/>
      <c r="AE6" s="21"/>
      <c r="AF6" s="20"/>
      <c r="AG6" s="21">
        <v>3</v>
      </c>
      <c r="AH6" s="20">
        <v>5</v>
      </c>
    </row>
    <row r="7" spans="1:34" ht="13.2" customHeight="1" x14ac:dyDescent="0.25">
      <c r="A7" s="443">
        <v>3</v>
      </c>
      <c r="B7" s="437" t="s">
        <v>108</v>
      </c>
      <c r="C7" s="178" t="s">
        <v>42</v>
      </c>
      <c r="D7" s="10">
        <f t="shared" si="0"/>
        <v>75</v>
      </c>
      <c r="E7" s="29">
        <f>SUM(L7+P7+R7+T7+X7+AB7+AF7)</f>
        <v>64</v>
      </c>
      <c r="F7" s="90">
        <f>H7+V7</f>
        <v>11</v>
      </c>
      <c r="G7" s="45">
        <v>7</v>
      </c>
      <c r="H7" s="339">
        <v>4</v>
      </c>
      <c r="I7" s="11">
        <v>4</v>
      </c>
      <c r="J7" s="12">
        <v>3</v>
      </c>
      <c r="K7" s="93">
        <v>6</v>
      </c>
      <c r="L7" s="338">
        <v>9</v>
      </c>
      <c r="M7" s="17">
        <v>5</v>
      </c>
      <c r="N7" s="16">
        <v>5</v>
      </c>
      <c r="O7" s="17">
        <v>5</v>
      </c>
      <c r="P7" s="338">
        <v>10</v>
      </c>
      <c r="Q7" s="17">
        <v>3</v>
      </c>
      <c r="R7" s="338">
        <v>6</v>
      </c>
      <c r="S7" s="16">
        <v>3</v>
      </c>
      <c r="T7" s="338">
        <v>10</v>
      </c>
      <c r="U7" s="17">
        <v>4</v>
      </c>
      <c r="V7" s="340">
        <v>7</v>
      </c>
      <c r="W7" s="19">
        <v>10</v>
      </c>
      <c r="X7" s="338">
        <v>9</v>
      </c>
      <c r="Y7" s="21"/>
      <c r="Z7" s="20"/>
      <c r="AA7" s="21">
        <v>7</v>
      </c>
      <c r="AB7" s="338">
        <v>12</v>
      </c>
      <c r="AC7" s="21"/>
      <c r="AD7" s="20"/>
      <c r="AE7" s="21">
        <v>5</v>
      </c>
      <c r="AF7" s="338">
        <v>8</v>
      </c>
      <c r="AG7" s="21"/>
      <c r="AH7" s="20"/>
    </row>
    <row r="8" spans="1:34" ht="13.2" customHeight="1" x14ac:dyDescent="0.25">
      <c r="A8" s="443">
        <v>4</v>
      </c>
      <c r="B8" s="440" t="s">
        <v>110</v>
      </c>
      <c r="C8" s="220" t="s">
        <v>111</v>
      </c>
      <c r="D8" s="10">
        <f t="shared" si="0"/>
        <v>66</v>
      </c>
      <c r="E8" s="29">
        <f>SUM(L8+P8+T8+X8+Z8+AB8+AF8)</f>
        <v>50</v>
      </c>
      <c r="F8" s="90">
        <f>H8+V8</f>
        <v>16</v>
      </c>
      <c r="G8" s="45">
        <v>4</v>
      </c>
      <c r="H8" s="339">
        <v>7</v>
      </c>
      <c r="I8" s="11">
        <v>3</v>
      </c>
      <c r="J8" s="12">
        <v>5</v>
      </c>
      <c r="K8" s="93">
        <v>7</v>
      </c>
      <c r="L8" s="338">
        <v>8</v>
      </c>
      <c r="M8" s="17">
        <v>7</v>
      </c>
      <c r="N8" s="16">
        <v>3</v>
      </c>
      <c r="O8" s="17">
        <v>6</v>
      </c>
      <c r="P8" s="338">
        <v>9</v>
      </c>
      <c r="Q8" s="17">
        <v>5</v>
      </c>
      <c r="R8" s="16">
        <v>3</v>
      </c>
      <c r="S8" s="16">
        <v>5</v>
      </c>
      <c r="T8" s="338">
        <v>7</v>
      </c>
      <c r="U8" s="17">
        <v>3</v>
      </c>
      <c r="V8" s="340">
        <v>9</v>
      </c>
      <c r="W8" s="19">
        <v>14</v>
      </c>
      <c r="X8" s="338">
        <v>5</v>
      </c>
      <c r="Y8" s="21">
        <v>4</v>
      </c>
      <c r="Z8" s="338">
        <v>3</v>
      </c>
      <c r="AA8" s="21">
        <v>10</v>
      </c>
      <c r="AB8" s="338">
        <v>9</v>
      </c>
      <c r="AC8" s="21">
        <v>4</v>
      </c>
      <c r="AD8" s="20">
        <v>3</v>
      </c>
      <c r="AE8" s="21">
        <v>4</v>
      </c>
      <c r="AF8" s="338">
        <v>9</v>
      </c>
      <c r="AG8" s="21">
        <v>4</v>
      </c>
      <c r="AH8" s="20">
        <v>3</v>
      </c>
    </row>
    <row r="9" spans="1:34" ht="13.2" customHeight="1" x14ac:dyDescent="0.25">
      <c r="A9" s="443">
        <v>5</v>
      </c>
      <c r="B9" s="437" t="s">
        <v>109</v>
      </c>
      <c r="C9" s="178" t="s">
        <v>33</v>
      </c>
      <c r="D9" s="10">
        <f t="shared" si="0"/>
        <v>61</v>
      </c>
      <c r="E9" s="29">
        <f>SUM(X9+Z9+AB9+AD9+AF9)</f>
        <v>46</v>
      </c>
      <c r="F9" s="90">
        <f>H9+J9</f>
        <v>15</v>
      </c>
      <c r="G9" s="45">
        <v>2</v>
      </c>
      <c r="H9" s="339">
        <v>13</v>
      </c>
      <c r="I9" s="11">
        <v>5</v>
      </c>
      <c r="J9" s="340">
        <v>2</v>
      </c>
      <c r="K9" s="93"/>
      <c r="L9" s="16"/>
      <c r="M9" s="17"/>
      <c r="N9" s="16"/>
      <c r="O9" s="17"/>
      <c r="P9" s="16"/>
      <c r="Q9" s="17"/>
      <c r="R9" s="16"/>
      <c r="S9" s="16"/>
      <c r="T9" s="16"/>
      <c r="U9" s="17"/>
      <c r="V9" s="94"/>
      <c r="W9" s="19">
        <v>2</v>
      </c>
      <c r="X9" s="338">
        <v>21</v>
      </c>
      <c r="Y9" s="21">
        <v>3</v>
      </c>
      <c r="Z9" s="338">
        <v>5</v>
      </c>
      <c r="AA9" s="21">
        <v>9</v>
      </c>
      <c r="AB9" s="338">
        <v>10</v>
      </c>
      <c r="AC9" s="21">
        <v>3</v>
      </c>
      <c r="AD9" s="338">
        <v>5</v>
      </c>
      <c r="AE9" s="21">
        <v>8</v>
      </c>
      <c r="AF9" s="338">
        <v>5</v>
      </c>
      <c r="AG9" s="21"/>
      <c r="AH9" s="20"/>
    </row>
    <row r="10" spans="1:34" ht="13.2" customHeight="1" x14ac:dyDescent="0.25">
      <c r="A10" s="47">
        <v>6</v>
      </c>
      <c r="B10" s="138" t="s">
        <v>113</v>
      </c>
      <c r="C10" s="183" t="s">
        <v>27</v>
      </c>
      <c r="D10" s="10">
        <f t="shared" si="0"/>
        <v>48</v>
      </c>
      <c r="E10" s="29">
        <f>SUM(L10+P10+R10+X10+Z10+AB10+AD10)</f>
        <v>39</v>
      </c>
      <c r="F10" s="90">
        <f>J10+V10</f>
        <v>9</v>
      </c>
      <c r="G10" s="45">
        <v>0</v>
      </c>
      <c r="H10" s="13">
        <v>0</v>
      </c>
      <c r="I10" s="11">
        <v>3</v>
      </c>
      <c r="J10" s="340">
        <v>5</v>
      </c>
      <c r="K10" s="93">
        <v>5</v>
      </c>
      <c r="L10" s="338">
        <v>10</v>
      </c>
      <c r="M10" s="17">
        <v>7</v>
      </c>
      <c r="N10" s="16">
        <v>3</v>
      </c>
      <c r="O10" s="17">
        <v>7</v>
      </c>
      <c r="P10" s="338">
        <v>8</v>
      </c>
      <c r="Q10" s="17">
        <v>5</v>
      </c>
      <c r="R10" s="338">
        <v>3</v>
      </c>
      <c r="S10" s="16"/>
      <c r="T10" s="16"/>
      <c r="U10" s="17">
        <v>7</v>
      </c>
      <c r="V10" s="340">
        <v>4</v>
      </c>
      <c r="W10" s="19">
        <v>12</v>
      </c>
      <c r="X10" s="338">
        <v>7</v>
      </c>
      <c r="Y10" s="21">
        <v>4</v>
      </c>
      <c r="Z10" s="338">
        <v>3</v>
      </c>
      <c r="AA10" s="21">
        <v>14</v>
      </c>
      <c r="AB10" s="338">
        <v>5</v>
      </c>
      <c r="AC10" s="21">
        <v>4</v>
      </c>
      <c r="AD10" s="338">
        <v>3</v>
      </c>
      <c r="AE10" s="21"/>
      <c r="AF10" s="20"/>
      <c r="AG10" s="21">
        <v>4</v>
      </c>
      <c r="AH10" s="20">
        <v>3</v>
      </c>
    </row>
    <row r="11" spans="1:34" ht="13.2" customHeight="1" x14ac:dyDescent="0.25">
      <c r="A11" s="47">
        <v>7</v>
      </c>
      <c r="B11" s="167" t="s">
        <v>112</v>
      </c>
      <c r="C11" s="178" t="s">
        <v>40</v>
      </c>
      <c r="D11" s="10">
        <f t="shared" si="0"/>
        <v>32</v>
      </c>
      <c r="E11" s="29">
        <f>SUM(L11+N11+P11+R11+T11+AB11+AF11)</f>
        <v>24</v>
      </c>
      <c r="F11" s="90">
        <f>H11+V11</f>
        <v>8</v>
      </c>
      <c r="G11" s="45">
        <v>6</v>
      </c>
      <c r="H11" s="339">
        <v>5</v>
      </c>
      <c r="I11" s="11">
        <v>6</v>
      </c>
      <c r="J11" s="12">
        <v>1</v>
      </c>
      <c r="K11" s="93">
        <v>12</v>
      </c>
      <c r="L11" s="338">
        <v>3</v>
      </c>
      <c r="M11" s="17">
        <v>8</v>
      </c>
      <c r="N11" s="338">
        <v>2</v>
      </c>
      <c r="O11" s="17">
        <v>9</v>
      </c>
      <c r="P11" s="338">
        <v>6</v>
      </c>
      <c r="Q11" s="17">
        <v>6</v>
      </c>
      <c r="R11" s="338">
        <v>2</v>
      </c>
      <c r="S11" s="16">
        <v>8</v>
      </c>
      <c r="T11" s="338">
        <v>4</v>
      </c>
      <c r="U11" s="17">
        <v>8</v>
      </c>
      <c r="V11" s="340">
        <v>3</v>
      </c>
      <c r="W11" s="19">
        <v>17</v>
      </c>
      <c r="X11" s="20">
        <v>2</v>
      </c>
      <c r="Y11" s="21">
        <v>5</v>
      </c>
      <c r="Z11" s="20">
        <v>2</v>
      </c>
      <c r="AA11" s="21">
        <v>16</v>
      </c>
      <c r="AB11" s="338">
        <v>3</v>
      </c>
      <c r="AC11" s="21">
        <v>5</v>
      </c>
      <c r="AD11" s="20">
        <v>2</v>
      </c>
      <c r="AE11" s="21">
        <v>9</v>
      </c>
      <c r="AF11" s="343">
        <v>4</v>
      </c>
      <c r="AG11" s="21">
        <v>5</v>
      </c>
      <c r="AH11" s="321">
        <v>2</v>
      </c>
    </row>
    <row r="12" spans="1:34" ht="13.2" customHeight="1" x14ac:dyDescent="0.25">
      <c r="A12" s="47">
        <v>8</v>
      </c>
      <c r="B12" s="167" t="s">
        <v>164</v>
      </c>
      <c r="C12" s="220" t="s">
        <v>135</v>
      </c>
      <c r="D12" s="10">
        <f t="shared" si="0"/>
        <v>31</v>
      </c>
      <c r="E12" s="29">
        <f>SUM(L12+N12+P12+R12+T12)</f>
        <v>31</v>
      </c>
      <c r="F12" s="90">
        <v>0</v>
      </c>
      <c r="G12" s="45"/>
      <c r="H12" s="13"/>
      <c r="I12" s="11"/>
      <c r="J12" s="12"/>
      <c r="K12" s="93">
        <v>4</v>
      </c>
      <c r="L12" s="338">
        <v>11</v>
      </c>
      <c r="M12" s="17">
        <v>6</v>
      </c>
      <c r="N12" s="338">
        <v>4</v>
      </c>
      <c r="O12" s="17">
        <v>8</v>
      </c>
      <c r="P12" s="338">
        <v>7</v>
      </c>
      <c r="Q12" s="17">
        <v>4</v>
      </c>
      <c r="R12" s="338">
        <v>4</v>
      </c>
      <c r="S12" s="16">
        <v>7</v>
      </c>
      <c r="T12" s="338">
        <v>5</v>
      </c>
      <c r="U12" s="17"/>
      <c r="V12" s="94"/>
      <c r="W12" s="19"/>
      <c r="X12" s="20"/>
      <c r="Y12" s="21"/>
      <c r="Z12" s="20"/>
      <c r="AA12" s="21"/>
      <c r="AB12" s="20"/>
      <c r="AC12" s="21"/>
      <c r="AD12" s="20"/>
      <c r="AE12" s="21"/>
      <c r="AF12" s="20"/>
      <c r="AG12" s="21"/>
      <c r="AH12" s="20"/>
    </row>
    <row r="13" spans="1:34" ht="13.2" customHeight="1" x14ac:dyDescent="0.25">
      <c r="A13" s="47">
        <v>9</v>
      </c>
      <c r="B13" s="176" t="s">
        <v>178</v>
      </c>
      <c r="C13" s="178" t="s">
        <v>34</v>
      </c>
      <c r="D13" s="10">
        <f t="shared" si="0"/>
        <v>26</v>
      </c>
      <c r="E13" s="29">
        <f>SUM(L13+P13+R13+T13+Z13+AB13+AF13)</f>
        <v>22</v>
      </c>
      <c r="F13" s="90">
        <f>H13+V13</f>
        <v>4</v>
      </c>
      <c r="G13" s="45">
        <v>9</v>
      </c>
      <c r="H13" s="339">
        <v>2</v>
      </c>
      <c r="I13" s="11">
        <v>6</v>
      </c>
      <c r="J13" s="12">
        <v>1</v>
      </c>
      <c r="K13" s="93">
        <v>11</v>
      </c>
      <c r="L13" s="338">
        <v>4</v>
      </c>
      <c r="M13" s="17">
        <v>8</v>
      </c>
      <c r="N13" s="16">
        <v>2</v>
      </c>
      <c r="O13" s="17">
        <v>11</v>
      </c>
      <c r="P13" s="338">
        <v>4</v>
      </c>
      <c r="Q13" s="17">
        <v>6</v>
      </c>
      <c r="R13" s="338">
        <v>2</v>
      </c>
      <c r="S13" s="16">
        <v>9</v>
      </c>
      <c r="T13" s="338">
        <v>3</v>
      </c>
      <c r="U13" s="17">
        <v>9</v>
      </c>
      <c r="V13" s="340">
        <v>2</v>
      </c>
      <c r="W13" s="19"/>
      <c r="X13" s="20"/>
      <c r="Y13" s="21">
        <v>5</v>
      </c>
      <c r="Z13" s="338">
        <v>2</v>
      </c>
      <c r="AA13" s="21">
        <v>15</v>
      </c>
      <c r="AB13" s="338">
        <v>4</v>
      </c>
      <c r="AC13" s="21">
        <v>5</v>
      </c>
      <c r="AD13" s="21">
        <v>2</v>
      </c>
      <c r="AE13" s="21">
        <v>10</v>
      </c>
      <c r="AF13" s="343">
        <v>3</v>
      </c>
      <c r="AG13" s="21">
        <v>5</v>
      </c>
      <c r="AH13" s="321">
        <v>2</v>
      </c>
    </row>
    <row r="14" spans="1:34" ht="13.2" customHeight="1" x14ac:dyDescent="0.25">
      <c r="A14" s="47">
        <v>10</v>
      </c>
      <c r="B14" s="167" t="s">
        <v>116</v>
      </c>
      <c r="C14" s="178" t="s">
        <v>38</v>
      </c>
      <c r="D14" s="10">
        <f t="shared" si="0"/>
        <v>19</v>
      </c>
      <c r="E14" s="29">
        <f>SUM(L14+P14+T14+X14+AB14+AF14)</f>
        <v>17</v>
      </c>
      <c r="F14" s="90">
        <f>H14+V14</f>
        <v>2</v>
      </c>
      <c r="G14" s="45">
        <v>10</v>
      </c>
      <c r="H14" s="339">
        <v>1</v>
      </c>
      <c r="I14" s="11">
        <v>0</v>
      </c>
      <c r="J14" s="12">
        <v>0</v>
      </c>
      <c r="K14" s="93">
        <v>10</v>
      </c>
      <c r="L14" s="338">
        <v>5</v>
      </c>
      <c r="M14" s="17"/>
      <c r="N14" s="16"/>
      <c r="O14" s="17">
        <v>12</v>
      </c>
      <c r="P14" s="338">
        <v>3</v>
      </c>
      <c r="Q14" s="17"/>
      <c r="R14" s="16"/>
      <c r="S14" s="16">
        <v>10</v>
      </c>
      <c r="T14" s="338">
        <v>2</v>
      </c>
      <c r="U14" s="17">
        <v>10</v>
      </c>
      <c r="V14" s="340">
        <v>1</v>
      </c>
      <c r="W14" s="19">
        <v>16</v>
      </c>
      <c r="X14" s="338">
        <v>3</v>
      </c>
      <c r="Y14" s="21"/>
      <c r="Z14" s="20"/>
      <c r="AA14" s="21">
        <v>17</v>
      </c>
      <c r="AB14" s="338">
        <v>2</v>
      </c>
      <c r="AC14" s="21"/>
      <c r="AD14" s="20"/>
      <c r="AE14" s="21">
        <v>11</v>
      </c>
      <c r="AF14" s="338">
        <v>2</v>
      </c>
      <c r="AG14" s="21"/>
      <c r="AH14" s="20"/>
    </row>
    <row r="15" spans="1:34" s="2" customFormat="1" ht="13.2" customHeight="1" x14ac:dyDescent="0.25">
      <c r="A15" s="47">
        <v>11</v>
      </c>
      <c r="B15" s="167" t="s">
        <v>265</v>
      </c>
      <c r="C15" s="179" t="s">
        <v>41</v>
      </c>
      <c r="D15" s="10">
        <f t="shared" si="0"/>
        <v>7</v>
      </c>
      <c r="E15" s="29">
        <f>SUM(L15+N15+R15+X15+Z15+AB15+AD15)</f>
        <v>7</v>
      </c>
      <c r="F15" s="90">
        <v>0</v>
      </c>
      <c r="G15" s="191"/>
      <c r="H15" s="117"/>
      <c r="I15" s="116"/>
      <c r="J15" s="192"/>
      <c r="K15" s="199">
        <v>14</v>
      </c>
      <c r="L15" s="346">
        <v>1</v>
      </c>
      <c r="M15" s="130">
        <v>9</v>
      </c>
      <c r="N15" s="346">
        <v>1</v>
      </c>
      <c r="O15" s="130">
        <v>13</v>
      </c>
      <c r="P15" s="144">
        <v>2</v>
      </c>
      <c r="Q15" s="130">
        <v>7</v>
      </c>
      <c r="R15" s="346">
        <v>1</v>
      </c>
      <c r="S15" s="144"/>
      <c r="T15" s="144"/>
      <c r="U15" s="130"/>
      <c r="V15" s="200"/>
      <c r="W15" s="227">
        <v>18</v>
      </c>
      <c r="X15" s="346">
        <v>1</v>
      </c>
      <c r="Y15" s="145">
        <v>6</v>
      </c>
      <c r="Z15" s="346">
        <v>1</v>
      </c>
      <c r="AA15" s="145">
        <v>18</v>
      </c>
      <c r="AB15" s="346">
        <v>1</v>
      </c>
      <c r="AC15" s="145">
        <v>6</v>
      </c>
      <c r="AD15" s="346">
        <v>1</v>
      </c>
      <c r="AE15" s="145"/>
      <c r="AF15" s="146"/>
      <c r="AG15" s="145">
        <v>6</v>
      </c>
      <c r="AH15" s="146">
        <v>1</v>
      </c>
    </row>
    <row r="16" spans="1:34" s="2" customFormat="1" ht="13.2" customHeight="1" x14ac:dyDescent="0.25">
      <c r="A16" s="7"/>
      <c r="B16" s="173"/>
      <c r="C16" s="173"/>
      <c r="D16" s="173"/>
      <c r="E16" s="173"/>
      <c r="F16" s="173"/>
      <c r="G16" s="191"/>
      <c r="H16" s="117"/>
      <c r="I16" s="116"/>
      <c r="J16" s="192"/>
      <c r="K16" s="197"/>
      <c r="L16" s="119"/>
      <c r="M16" s="118"/>
      <c r="N16" s="119"/>
      <c r="O16" s="118"/>
      <c r="P16" s="119"/>
      <c r="Q16" s="118"/>
      <c r="R16" s="119"/>
      <c r="S16" s="119"/>
      <c r="T16" s="119"/>
      <c r="U16" s="118"/>
      <c r="V16" s="198"/>
      <c r="W16" s="225"/>
      <c r="X16" s="121"/>
      <c r="Y16" s="120"/>
      <c r="Z16" s="121"/>
      <c r="AA16" s="120"/>
      <c r="AB16" s="121"/>
      <c r="AC16" s="120"/>
      <c r="AD16" s="121"/>
      <c r="AE16" s="120"/>
      <c r="AF16" s="121"/>
      <c r="AG16" s="120"/>
      <c r="AH16" s="121"/>
    </row>
    <row r="17" spans="1:34" s="2" customFormat="1" ht="13.2" customHeight="1" x14ac:dyDescent="0.25">
      <c r="A17" s="7"/>
      <c r="B17" s="173"/>
      <c r="C17" s="173"/>
      <c r="D17" s="173"/>
      <c r="E17" s="173"/>
      <c r="F17" s="173"/>
      <c r="G17" s="191"/>
      <c r="H17" s="117"/>
      <c r="I17" s="116"/>
      <c r="J17" s="192"/>
      <c r="K17" s="197"/>
      <c r="L17" s="119"/>
      <c r="M17" s="118"/>
      <c r="N17" s="119"/>
      <c r="O17" s="118"/>
      <c r="P17" s="119"/>
      <c r="Q17" s="118"/>
      <c r="R17" s="119"/>
      <c r="S17" s="119"/>
      <c r="T17" s="119"/>
      <c r="U17" s="118"/>
      <c r="V17" s="198"/>
      <c r="W17" s="225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121"/>
    </row>
    <row r="18" spans="1:34" s="2" customFormat="1" ht="13.2" customHeight="1" x14ac:dyDescent="0.25">
      <c r="A18" s="7"/>
      <c r="B18" s="173"/>
      <c r="C18" s="173"/>
      <c r="D18" s="173"/>
      <c r="E18" s="173"/>
      <c r="F18" s="173"/>
      <c r="G18" s="191"/>
      <c r="H18" s="117"/>
      <c r="I18" s="116"/>
      <c r="J18" s="192"/>
      <c r="K18" s="197"/>
      <c r="L18" s="119"/>
      <c r="M18" s="118"/>
      <c r="N18" s="119"/>
      <c r="O18" s="118"/>
      <c r="P18" s="119"/>
      <c r="Q18" s="118"/>
      <c r="R18" s="119"/>
      <c r="S18" s="119"/>
      <c r="T18" s="119"/>
      <c r="U18" s="118"/>
      <c r="V18" s="198"/>
      <c r="W18" s="225"/>
      <c r="X18" s="121"/>
      <c r="Y18" s="120"/>
      <c r="Z18" s="121"/>
      <c r="AA18" s="120"/>
      <c r="AB18" s="121"/>
      <c r="AC18" s="120"/>
      <c r="AD18" s="121"/>
      <c r="AE18" s="120"/>
      <c r="AF18" s="121"/>
      <c r="AG18" s="120"/>
      <c r="AH18" s="121"/>
    </row>
    <row r="19" spans="1:34" s="2" customFormat="1" ht="13.2" customHeight="1" thickBot="1" x14ac:dyDescent="0.3">
      <c r="A19" s="7"/>
      <c r="B19" s="174"/>
      <c r="C19" s="174"/>
      <c r="D19" s="174"/>
      <c r="E19" s="174"/>
      <c r="F19" s="174"/>
      <c r="G19" s="204"/>
      <c r="H19" s="205"/>
      <c r="I19" s="206"/>
      <c r="J19" s="207"/>
      <c r="K19" s="210"/>
      <c r="L19" s="212"/>
      <c r="M19" s="211"/>
      <c r="N19" s="212"/>
      <c r="O19" s="211"/>
      <c r="P19" s="212"/>
      <c r="Q19" s="211"/>
      <c r="R19" s="212"/>
      <c r="S19" s="212"/>
      <c r="T19" s="212"/>
      <c r="U19" s="211"/>
      <c r="V19" s="213"/>
      <c r="W19" s="231"/>
      <c r="X19" s="232"/>
      <c r="Y19" s="233"/>
      <c r="Z19" s="232"/>
      <c r="AA19" s="233"/>
      <c r="AB19" s="232"/>
      <c r="AC19" s="233"/>
      <c r="AD19" s="232"/>
      <c r="AE19" s="233"/>
      <c r="AF19" s="232"/>
      <c r="AG19" s="233"/>
      <c r="AH19" s="232"/>
    </row>
  </sheetData>
  <sortState ref="A5:AV15">
    <sortCondition descending="1" ref="D5:D15"/>
  </sortState>
  <mergeCells count="3">
    <mergeCell ref="W2:AH2"/>
    <mergeCell ref="G2:J2"/>
    <mergeCell ref="K2: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E6:F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B0F0"/>
  </sheetPr>
  <dimension ref="A1:AH266"/>
  <sheetViews>
    <sheetView zoomScaleNormal="100" workbookViewId="0">
      <pane xSplit="6" topLeftCell="X1" activePane="topRight" state="frozen"/>
      <selection pane="topRight" activeCell="AI1" sqref="AI1:AV1048576"/>
    </sheetView>
  </sheetViews>
  <sheetFormatPr defaultRowHeight="13.2" x14ac:dyDescent="0.25"/>
  <cols>
    <col min="1" max="1" width="3.77734375" customWidth="1"/>
    <col min="2" max="2" width="25.77734375" customWidth="1"/>
    <col min="3" max="6" width="4.77734375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9" customWidth="1"/>
    <col min="14" max="14" width="3.77734375" style="9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style="1" customWidth="1"/>
    <col min="22" max="22" width="3.77734375" style="1" customWidth="1"/>
    <col min="23" max="23" width="7.77734375" style="1" customWidth="1"/>
    <col min="24" max="24" width="3.77734375" style="1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35" width="8.5546875" customWidth="1"/>
    <col min="36" max="36" width="3.6640625" customWidth="1"/>
    <col min="37" max="37" width="8.5546875" customWidth="1"/>
    <col min="38" max="38" width="3.6640625" customWidth="1"/>
  </cols>
  <sheetData>
    <row r="1" spans="1:34" ht="13.8" thickBot="1" x14ac:dyDescent="0.3"/>
    <row r="2" spans="1:34" s="3" customFormat="1" ht="13.8" thickBot="1" x14ac:dyDescent="0.3">
      <c r="B2" s="289" t="s">
        <v>266</v>
      </c>
      <c r="C2" s="70"/>
      <c r="D2" s="169"/>
      <c r="E2" s="168"/>
      <c r="F2" s="70"/>
      <c r="G2" s="488" t="s">
        <v>259</v>
      </c>
      <c r="H2" s="489"/>
      <c r="I2" s="489"/>
      <c r="J2" s="490"/>
      <c r="K2" s="488" t="s">
        <v>263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90"/>
      <c r="W2" s="488" t="s">
        <v>275</v>
      </c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2"/>
    </row>
    <row r="3" spans="1:34" s="4" customFormat="1" ht="13.2" customHeight="1" x14ac:dyDescent="0.25">
      <c r="B3" s="350" t="s">
        <v>294</v>
      </c>
      <c r="C3" s="216"/>
      <c r="D3" s="239" t="s">
        <v>7</v>
      </c>
      <c r="E3" s="242" t="s">
        <v>11</v>
      </c>
      <c r="F3" s="68" t="s">
        <v>12</v>
      </c>
      <c r="G3" s="202" t="s">
        <v>6</v>
      </c>
      <c r="H3" s="73"/>
      <c r="I3" s="73" t="s">
        <v>6</v>
      </c>
      <c r="J3" s="74"/>
      <c r="K3" s="208" t="s">
        <v>6</v>
      </c>
      <c r="L3" s="76"/>
      <c r="M3" s="75" t="s">
        <v>6</v>
      </c>
      <c r="N3" s="76"/>
      <c r="O3" s="77" t="s">
        <v>6</v>
      </c>
      <c r="P3" s="77"/>
      <c r="Q3" s="75" t="s">
        <v>6</v>
      </c>
      <c r="R3" s="75"/>
      <c r="S3" s="77" t="s">
        <v>6</v>
      </c>
      <c r="T3" s="238"/>
      <c r="U3" s="77" t="s">
        <v>6</v>
      </c>
      <c r="V3" s="209"/>
      <c r="W3" s="230" t="s">
        <v>6</v>
      </c>
      <c r="X3" s="84"/>
      <c r="Y3" s="84" t="s">
        <v>6</v>
      </c>
      <c r="Z3" s="84"/>
      <c r="AA3" s="84" t="s">
        <v>6</v>
      </c>
      <c r="AB3" s="84"/>
      <c r="AC3" s="84" t="s">
        <v>6</v>
      </c>
      <c r="AD3" s="84"/>
      <c r="AE3" s="84" t="s">
        <v>6</v>
      </c>
      <c r="AF3" s="84"/>
      <c r="AG3" s="84" t="s">
        <v>6</v>
      </c>
      <c r="AH3" s="85"/>
    </row>
    <row r="4" spans="1:34" ht="13.2" customHeight="1" x14ac:dyDescent="0.25">
      <c r="B4" s="67" t="s">
        <v>0</v>
      </c>
      <c r="C4" s="67" t="s">
        <v>8</v>
      </c>
      <c r="D4" s="101" t="s">
        <v>5</v>
      </c>
      <c r="E4" s="243" t="s">
        <v>5</v>
      </c>
      <c r="F4" s="67" t="s">
        <v>5</v>
      </c>
      <c r="G4" s="203" t="s">
        <v>13</v>
      </c>
      <c r="H4" s="103" t="s">
        <v>5</v>
      </c>
      <c r="I4" s="104" t="s">
        <v>14</v>
      </c>
      <c r="J4" s="105" t="s">
        <v>5</v>
      </c>
      <c r="K4" s="140" t="s">
        <v>20</v>
      </c>
      <c r="L4" s="97" t="s">
        <v>5</v>
      </c>
      <c r="M4" s="106" t="s">
        <v>15</v>
      </c>
      <c r="N4" s="97" t="s">
        <v>5</v>
      </c>
      <c r="O4" s="98" t="s">
        <v>16</v>
      </c>
      <c r="P4" s="97" t="s">
        <v>5</v>
      </c>
      <c r="Q4" s="98" t="s">
        <v>17</v>
      </c>
      <c r="R4" s="97" t="s">
        <v>5</v>
      </c>
      <c r="S4" s="98" t="s">
        <v>18</v>
      </c>
      <c r="T4" s="97" t="s">
        <v>5</v>
      </c>
      <c r="U4" s="98" t="s">
        <v>257</v>
      </c>
      <c r="V4" s="141" t="s">
        <v>5</v>
      </c>
      <c r="W4" s="107" t="s">
        <v>20</v>
      </c>
      <c r="X4" s="108" t="s">
        <v>5</v>
      </c>
      <c r="Y4" s="109" t="s">
        <v>24</v>
      </c>
      <c r="Z4" s="108" t="s">
        <v>5</v>
      </c>
      <c r="AA4" s="109" t="s">
        <v>15</v>
      </c>
      <c r="AB4" s="108" t="s">
        <v>5</v>
      </c>
      <c r="AC4" s="109" t="s">
        <v>16</v>
      </c>
      <c r="AD4" s="108" t="s">
        <v>5</v>
      </c>
      <c r="AE4" s="109" t="s">
        <v>17</v>
      </c>
      <c r="AF4" s="108" t="s">
        <v>5</v>
      </c>
      <c r="AG4" s="109" t="s">
        <v>18</v>
      </c>
      <c r="AH4" s="134" t="s">
        <v>5</v>
      </c>
    </row>
    <row r="5" spans="1:34" ht="13.2" customHeight="1" x14ac:dyDescent="0.25">
      <c r="A5" s="436">
        <v>1</v>
      </c>
      <c r="B5" s="441" t="s">
        <v>55</v>
      </c>
      <c r="C5" s="178" t="s">
        <v>36</v>
      </c>
      <c r="D5" s="240">
        <f>E5+F5</f>
        <v>137</v>
      </c>
      <c r="E5" s="244">
        <f>SUM(L5+N5+P5+R5+X5+AB5+AF5)</f>
        <v>106</v>
      </c>
      <c r="F5" s="90">
        <f>H5+V5</f>
        <v>31</v>
      </c>
      <c r="G5" s="45">
        <v>2</v>
      </c>
      <c r="H5" s="339">
        <v>16</v>
      </c>
      <c r="I5" s="11">
        <v>1</v>
      </c>
      <c r="J5" s="12">
        <v>12</v>
      </c>
      <c r="K5" s="93">
        <v>3</v>
      </c>
      <c r="L5" s="338">
        <v>12</v>
      </c>
      <c r="M5" s="17">
        <v>3</v>
      </c>
      <c r="N5" s="338">
        <v>12</v>
      </c>
      <c r="O5" s="17">
        <v>1</v>
      </c>
      <c r="P5" s="338">
        <v>11</v>
      </c>
      <c r="Q5" s="17">
        <v>1</v>
      </c>
      <c r="R5" s="338">
        <v>20</v>
      </c>
      <c r="S5" s="17">
        <v>3</v>
      </c>
      <c r="T5" s="16">
        <v>5</v>
      </c>
      <c r="U5" s="17">
        <v>2</v>
      </c>
      <c r="V5" s="340">
        <v>15</v>
      </c>
      <c r="W5" s="19">
        <v>2</v>
      </c>
      <c r="X5" s="338">
        <v>15</v>
      </c>
      <c r="Y5" s="21">
        <v>1</v>
      </c>
      <c r="Z5" s="20">
        <v>10</v>
      </c>
      <c r="AA5" s="21">
        <v>1</v>
      </c>
      <c r="AB5" s="338">
        <v>21</v>
      </c>
      <c r="AC5" s="21">
        <v>3</v>
      </c>
      <c r="AD5" s="20">
        <v>4</v>
      </c>
      <c r="AE5" s="21">
        <v>2</v>
      </c>
      <c r="AF5" s="338">
        <v>15</v>
      </c>
      <c r="AG5" s="21">
        <v>3</v>
      </c>
      <c r="AH5" s="36">
        <v>4</v>
      </c>
    </row>
    <row r="6" spans="1:34" ht="13.2" customHeight="1" x14ac:dyDescent="0.25">
      <c r="A6" s="436">
        <v>2</v>
      </c>
      <c r="B6" s="437" t="s">
        <v>59</v>
      </c>
      <c r="C6" s="178" t="s">
        <v>34</v>
      </c>
      <c r="D6" s="240">
        <f t="shared" ref="D6:D11" si="0">E6+F6</f>
        <v>55</v>
      </c>
      <c r="E6" s="244">
        <f>SUM(L6+N6+P6+R6+X6+AB6+AF6)</f>
        <v>37</v>
      </c>
      <c r="F6" s="90">
        <f>H6+J6</f>
        <v>18</v>
      </c>
      <c r="G6" s="45">
        <v>5</v>
      </c>
      <c r="H6" s="339">
        <v>9</v>
      </c>
      <c r="I6" s="11">
        <v>2</v>
      </c>
      <c r="J6" s="340">
        <v>9</v>
      </c>
      <c r="K6" s="93">
        <v>7</v>
      </c>
      <c r="L6" s="338">
        <v>7</v>
      </c>
      <c r="M6" s="17">
        <v>7</v>
      </c>
      <c r="N6" s="338">
        <v>7</v>
      </c>
      <c r="O6" s="17">
        <v>4</v>
      </c>
      <c r="P6" s="338">
        <v>3</v>
      </c>
      <c r="Q6" s="17">
        <v>7</v>
      </c>
      <c r="R6" s="338">
        <v>7</v>
      </c>
      <c r="S6" s="17">
        <v>4</v>
      </c>
      <c r="T6" s="16">
        <v>3</v>
      </c>
      <c r="U6" s="17">
        <v>7</v>
      </c>
      <c r="V6" s="94">
        <v>6</v>
      </c>
      <c r="W6" s="19">
        <v>8</v>
      </c>
      <c r="X6" s="338">
        <v>5</v>
      </c>
      <c r="Y6" s="21">
        <v>4</v>
      </c>
      <c r="Z6" s="20">
        <v>2</v>
      </c>
      <c r="AA6" s="21">
        <v>11</v>
      </c>
      <c r="AB6" s="338">
        <v>4</v>
      </c>
      <c r="AC6" s="21">
        <v>4</v>
      </c>
      <c r="AD6" s="20">
        <v>2</v>
      </c>
      <c r="AE6" s="21">
        <v>9</v>
      </c>
      <c r="AF6" s="338">
        <v>4</v>
      </c>
      <c r="AG6" s="21">
        <v>4</v>
      </c>
      <c r="AH6" s="36">
        <v>2</v>
      </c>
    </row>
    <row r="7" spans="1:34" ht="13.2" customHeight="1" x14ac:dyDescent="0.25">
      <c r="A7">
        <v>3</v>
      </c>
      <c r="B7" s="136" t="s">
        <v>103</v>
      </c>
      <c r="C7" s="178" t="s">
        <v>36</v>
      </c>
      <c r="D7" s="240">
        <f t="shared" si="0"/>
        <v>37</v>
      </c>
      <c r="E7" s="244">
        <f>SUM(L7+N7+P7+R7+X7+AB7+AF7)</f>
        <v>28</v>
      </c>
      <c r="F7" s="90">
        <f>H7+V7</f>
        <v>9</v>
      </c>
      <c r="G7" s="45">
        <v>9</v>
      </c>
      <c r="H7" s="339">
        <v>5</v>
      </c>
      <c r="I7" s="11">
        <v>5</v>
      </c>
      <c r="J7" s="12">
        <v>3</v>
      </c>
      <c r="K7" s="93">
        <v>10</v>
      </c>
      <c r="L7" s="338">
        <v>4</v>
      </c>
      <c r="M7" s="17">
        <v>8</v>
      </c>
      <c r="N7" s="338">
        <v>6</v>
      </c>
      <c r="O7" s="17">
        <v>5</v>
      </c>
      <c r="P7" s="338">
        <v>2</v>
      </c>
      <c r="Q7" s="17">
        <v>9</v>
      </c>
      <c r="R7" s="338">
        <v>5</v>
      </c>
      <c r="S7" s="17">
        <v>5</v>
      </c>
      <c r="T7" s="16">
        <v>2</v>
      </c>
      <c r="U7" s="17">
        <v>9</v>
      </c>
      <c r="V7" s="340">
        <v>4</v>
      </c>
      <c r="W7" s="19">
        <v>9</v>
      </c>
      <c r="X7" s="338">
        <v>4</v>
      </c>
      <c r="Y7" s="21">
        <v>5</v>
      </c>
      <c r="Z7" s="20">
        <v>1</v>
      </c>
      <c r="AA7" s="21">
        <v>10</v>
      </c>
      <c r="AB7" s="338">
        <v>5</v>
      </c>
      <c r="AC7" s="21">
        <v>5</v>
      </c>
      <c r="AD7" s="20">
        <v>1</v>
      </c>
      <c r="AE7" s="21">
        <v>11</v>
      </c>
      <c r="AF7" s="338">
        <v>2</v>
      </c>
      <c r="AG7" s="21">
        <v>5</v>
      </c>
      <c r="AH7" s="36">
        <v>1</v>
      </c>
    </row>
    <row r="8" spans="1:34" ht="13.2" customHeight="1" x14ac:dyDescent="0.25">
      <c r="A8">
        <v>4</v>
      </c>
      <c r="B8" s="136" t="s">
        <v>60</v>
      </c>
      <c r="C8" s="178" t="s">
        <v>34</v>
      </c>
      <c r="D8" s="241">
        <f t="shared" si="0"/>
        <v>37</v>
      </c>
      <c r="E8" s="245">
        <f>SUM(L8+N8+R8+X8+AB8+AF8)</f>
        <v>25</v>
      </c>
      <c r="F8" s="90">
        <f>H8+V8</f>
        <v>12</v>
      </c>
      <c r="G8" s="45">
        <v>7</v>
      </c>
      <c r="H8" s="339">
        <v>7</v>
      </c>
      <c r="I8" s="11">
        <v>0</v>
      </c>
      <c r="J8" s="12">
        <v>0</v>
      </c>
      <c r="K8" s="93">
        <v>9</v>
      </c>
      <c r="L8" s="338">
        <v>5</v>
      </c>
      <c r="M8" s="17">
        <v>9</v>
      </c>
      <c r="N8" s="338">
        <v>5</v>
      </c>
      <c r="O8" s="17"/>
      <c r="P8" s="16"/>
      <c r="Q8" s="17">
        <v>8</v>
      </c>
      <c r="R8" s="338">
        <v>6</v>
      </c>
      <c r="S8" s="17"/>
      <c r="T8" s="16"/>
      <c r="U8" s="405">
        <v>8</v>
      </c>
      <c r="V8" s="406">
        <v>5</v>
      </c>
      <c r="W8" s="30">
        <v>10</v>
      </c>
      <c r="X8" s="338">
        <v>3</v>
      </c>
      <c r="Y8" s="28"/>
      <c r="Z8" s="20"/>
      <c r="AA8" s="28">
        <v>12</v>
      </c>
      <c r="AB8" s="338">
        <v>3</v>
      </c>
      <c r="AC8" s="21"/>
      <c r="AD8" s="20"/>
      <c r="AE8" s="21">
        <v>10</v>
      </c>
      <c r="AF8" s="338">
        <v>3</v>
      </c>
      <c r="AG8" s="28"/>
      <c r="AH8" s="36"/>
    </row>
    <row r="9" spans="1:34" ht="13.2" customHeight="1" x14ac:dyDescent="0.25">
      <c r="A9">
        <v>5</v>
      </c>
      <c r="B9" s="137" t="s">
        <v>58</v>
      </c>
      <c r="C9" s="178" t="s">
        <v>37</v>
      </c>
      <c r="D9" s="241">
        <f t="shared" si="0"/>
        <v>25</v>
      </c>
      <c r="E9" s="245">
        <f>SUM(L9+N9+P9+R9+T9+X9+AB9)</f>
        <v>19</v>
      </c>
      <c r="F9" s="90">
        <f>H9+V9</f>
        <v>6</v>
      </c>
      <c r="G9" s="45">
        <v>11</v>
      </c>
      <c r="H9" s="339">
        <v>3</v>
      </c>
      <c r="I9" s="11">
        <v>5</v>
      </c>
      <c r="J9" s="12">
        <v>3</v>
      </c>
      <c r="K9" s="93">
        <v>11</v>
      </c>
      <c r="L9" s="338">
        <v>3</v>
      </c>
      <c r="M9" s="17">
        <v>10</v>
      </c>
      <c r="N9" s="338">
        <v>4</v>
      </c>
      <c r="O9" s="17">
        <v>5</v>
      </c>
      <c r="P9" s="338">
        <v>2</v>
      </c>
      <c r="Q9" s="17">
        <v>10</v>
      </c>
      <c r="R9" s="338">
        <v>4</v>
      </c>
      <c r="S9" s="17">
        <v>5</v>
      </c>
      <c r="T9" s="338">
        <v>2</v>
      </c>
      <c r="U9" s="405">
        <v>10</v>
      </c>
      <c r="V9" s="406">
        <v>3</v>
      </c>
      <c r="W9" s="19">
        <v>11</v>
      </c>
      <c r="X9" s="338">
        <v>2</v>
      </c>
      <c r="Y9" s="21">
        <v>5</v>
      </c>
      <c r="Z9" s="20">
        <v>1</v>
      </c>
      <c r="AA9" s="21">
        <v>13</v>
      </c>
      <c r="AB9" s="338">
        <v>2</v>
      </c>
      <c r="AC9" s="21">
        <v>5</v>
      </c>
      <c r="AD9" s="20">
        <v>1</v>
      </c>
      <c r="AE9" s="21"/>
      <c r="AF9" s="20"/>
      <c r="AG9" s="21">
        <v>5</v>
      </c>
      <c r="AH9" s="36">
        <v>1</v>
      </c>
    </row>
    <row r="10" spans="1:34" ht="13.2" customHeight="1" x14ac:dyDescent="0.25">
      <c r="A10">
        <v>6</v>
      </c>
      <c r="B10" s="137" t="s">
        <v>57</v>
      </c>
      <c r="C10" s="178" t="s">
        <v>37</v>
      </c>
      <c r="D10" s="241">
        <f t="shared" si="0"/>
        <v>15</v>
      </c>
      <c r="E10" s="245">
        <f>SUM(L10+N10+R10)</f>
        <v>11</v>
      </c>
      <c r="F10" s="90">
        <f>J10+V10</f>
        <v>4</v>
      </c>
      <c r="G10" s="45">
        <v>13</v>
      </c>
      <c r="H10" s="13">
        <v>1</v>
      </c>
      <c r="I10" s="11">
        <v>6</v>
      </c>
      <c r="J10" s="340">
        <v>2</v>
      </c>
      <c r="K10" s="93">
        <v>8</v>
      </c>
      <c r="L10" s="338">
        <v>6</v>
      </c>
      <c r="M10" s="17">
        <v>11</v>
      </c>
      <c r="N10" s="338">
        <v>3</v>
      </c>
      <c r="O10" s="17"/>
      <c r="P10" s="16"/>
      <c r="Q10" s="17">
        <v>12</v>
      </c>
      <c r="R10" s="338">
        <v>2</v>
      </c>
      <c r="S10" s="17"/>
      <c r="T10" s="16"/>
      <c r="U10" s="405">
        <v>11</v>
      </c>
      <c r="V10" s="406">
        <v>2</v>
      </c>
      <c r="W10" s="19"/>
      <c r="X10" s="20"/>
      <c r="Y10" s="21"/>
      <c r="Z10" s="20"/>
      <c r="AA10" s="21"/>
      <c r="AB10" s="20"/>
      <c r="AC10" s="21"/>
      <c r="AD10" s="20"/>
      <c r="AE10" s="21"/>
      <c r="AF10" s="20"/>
      <c r="AG10" s="21"/>
      <c r="AH10" s="36"/>
    </row>
    <row r="11" spans="1:34" ht="13.2" customHeight="1" x14ac:dyDescent="0.25">
      <c r="A11">
        <v>7</v>
      </c>
      <c r="B11" s="137" t="s">
        <v>163</v>
      </c>
      <c r="C11" s="178" t="s">
        <v>28</v>
      </c>
      <c r="D11" s="241">
        <f t="shared" si="0"/>
        <v>9</v>
      </c>
      <c r="E11" s="245">
        <f>SUM(L11+N11+R11)</f>
        <v>7</v>
      </c>
      <c r="F11" s="90">
        <f>H11</f>
        <v>2</v>
      </c>
      <c r="G11" s="45">
        <v>12</v>
      </c>
      <c r="H11" s="339">
        <v>2</v>
      </c>
      <c r="I11" s="11">
        <v>0</v>
      </c>
      <c r="J11" s="12">
        <v>0</v>
      </c>
      <c r="K11" s="93">
        <v>12</v>
      </c>
      <c r="L11" s="338">
        <v>2</v>
      </c>
      <c r="M11" s="17">
        <v>12</v>
      </c>
      <c r="N11" s="338">
        <v>2</v>
      </c>
      <c r="O11" s="17"/>
      <c r="P11" s="16"/>
      <c r="Q11" s="17">
        <v>11</v>
      </c>
      <c r="R11" s="338">
        <v>3</v>
      </c>
      <c r="S11" s="17"/>
      <c r="T11" s="16"/>
      <c r="U11" s="162"/>
      <c r="V11" s="217"/>
      <c r="W11" s="19"/>
      <c r="X11" s="20"/>
      <c r="Y11" s="21"/>
      <c r="Z11" s="20"/>
      <c r="AA11" s="21"/>
      <c r="AB11" s="20"/>
      <c r="AC11" s="21"/>
      <c r="AD11" s="20"/>
      <c r="AE11" s="21"/>
      <c r="AF11" s="20"/>
      <c r="AG11" s="21"/>
      <c r="AH11" s="36"/>
    </row>
    <row r="12" spans="1:34" ht="13.2" customHeight="1" x14ac:dyDescent="0.25">
      <c r="B12" s="173"/>
      <c r="C12" s="173"/>
      <c r="D12" s="218"/>
      <c r="E12" s="246"/>
      <c r="F12" s="173"/>
      <c r="G12" s="191"/>
      <c r="H12" s="117"/>
      <c r="I12" s="116"/>
      <c r="J12" s="192"/>
      <c r="K12" s="197"/>
      <c r="L12" s="119"/>
      <c r="M12" s="118"/>
      <c r="N12" s="119"/>
      <c r="O12" s="118"/>
      <c r="P12" s="119"/>
      <c r="Q12" s="118"/>
      <c r="R12" s="119"/>
      <c r="S12" s="118"/>
      <c r="T12" s="119"/>
      <c r="U12" s="119"/>
      <c r="V12" s="198"/>
      <c r="W12" s="225"/>
      <c r="X12" s="121"/>
      <c r="Y12" s="120"/>
      <c r="Z12" s="121"/>
      <c r="AA12" s="120"/>
      <c r="AB12" s="121"/>
      <c r="AC12" s="120"/>
      <c r="AD12" s="121"/>
      <c r="AE12" s="120"/>
      <c r="AF12" s="121"/>
      <c r="AG12" s="120"/>
      <c r="AH12" s="226"/>
    </row>
    <row r="13" spans="1:34" ht="13.2" customHeight="1" x14ac:dyDescent="0.25">
      <c r="B13" s="173"/>
      <c r="C13" s="173"/>
      <c r="D13" s="218"/>
      <c r="E13" s="246"/>
      <c r="F13" s="173"/>
      <c r="G13" s="191"/>
      <c r="H13" s="117"/>
      <c r="I13" s="116"/>
      <c r="J13" s="192"/>
      <c r="K13" s="197"/>
      <c r="L13" s="119"/>
      <c r="M13" s="118"/>
      <c r="N13" s="119"/>
      <c r="O13" s="118"/>
      <c r="P13" s="119"/>
      <c r="Q13" s="118"/>
      <c r="R13" s="119"/>
      <c r="S13" s="118"/>
      <c r="T13" s="119"/>
      <c r="U13" s="119"/>
      <c r="V13" s="198"/>
      <c r="W13" s="225"/>
      <c r="X13" s="121"/>
      <c r="Y13" s="120"/>
      <c r="Z13" s="121"/>
      <c r="AA13" s="120"/>
      <c r="AB13" s="121"/>
      <c r="AC13" s="120"/>
      <c r="AD13" s="121"/>
      <c r="AE13" s="120"/>
      <c r="AF13" s="121"/>
      <c r="AG13" s="120"/>
      <c r="AH13" s="226"/>
    </row>
    <row r="14" spans="1:34" ht="13.2" customHeight="1" x14ac:dyDescent="0.25">
      <c r="B14" s="173"/>
      <c r="C14" s="173"/>
      <c r="D14" s="218"/>
      <c r="E14" s="246"/>
      <c r="F14" s="173"/>
      <c r="G14" s="191"/>
      <c r="H14" s="117"/>
      <c r="I14" s="116"/>
      <c r="J14" s="192"/>
      <c r="K14" s="197"/>
      <c r="L14" s="119"/>
      <c r="M14" s="118"/>
      <c r="N14" s="119"/>
      <c r="O14" s="118"/>
      <c r="P14" s="119"/>
      <c r="Q14" s="118"/>
      <c r="R14" s="119"/>
      <c r="S14" s="118"/>
      <c r="T14" s="119"/>
      <c r="U14" s="119"/>
      <c r="V14" s="198"/>
      <c r="W14" s="225"/>
      <c r="X14" s="121"/>
      <c r="Y14" s="120"/>
      <c r="Z14" s="121"/>
      <c r="AA14" s="120"/>
      <c r="AB14" s="121"/>
      <c r="AC14" s="120"/>
      <c r="AD14" s="121"/>
      <c r="AE14" s="120"/>
      <c r="AF14" s="121"/>
      <c r="AG14" s="120"/>
      <c r="AH14" s="226"/>
    </row>
    <row r="15" spans="1:34" ht="13.2" customHeight="1" x14ac:dyDescent="0.25">
      <c r="B15" s="173"/>
      <c r="C15" s="173"/>
      <c r="D15" s="218"/>
      <c r="E15" s="246"/>
      <c r="F15" s="173"/>
      <c r="G15" s="191"/>
      <c r="H15" s="117"/>
      <c r="I15" s="116"/>
      <c r="J15" s="192"/>
      <c r="K15" s="197"/>
      <c r="L15" s="119"/>
      <c r="M15" s="118"/>
      <c r="N15" s="119"/>
      <c r="O15" s="118"/>
      <c r="P15" s="119"/>
      <c r="Q15" s="118"/>
      <c r="R15" s="119"/>
      <c r="S15" s="118"/>
      <c r="T15" s="119"/>
      <c r="U15" s="119"/>
      <c r="V15" s="198"/>
      <c r="W15" s="225"/>
      <c r="X15" s="121"/>
      <c r="Y15" s="120"/>
      <c r="Z15" s="121"/>
      <c r="AA15" s="120"/>
      <c r="AB15" s="121"/>
      <c r="AC15" s="120"/>
      <c r="AD15" s="121"/>
      <c r="AE15" s="120"/>
      <c r="AF15" s="121"/>
      <c r="AG15" s="120"/>
      <c r="AH15" s="226"/>
    </row>
    <row r="16" spans="1:34" ht="13.2" customHeight="1" thickBot="1" x14ac:dyDescent="0.3">
      <c r="B16" s="174"/>
      <c r="C16" s="174"/>
      <c r="D16" s="219"/>
      <c r="E16" s="247"/>
      <c r="F16" s="174"/>
      <c r="G16" s="204"/>
      <c r="H16" s="205"/>
      <c r="I16" s="206"/>
      <c r="J16" s="207"/>
      <c r="K16" s="210"/>
      <c r="L16" s="212"/>
      <c r="M16" s="212"/>
      <c r="N16" s="212"/>
      <c r="O16" s="211"/>
      <c r="P16" s="212"/>
      <c r="Q16" s="211"/>
      <c r="R16" s="212"/>
      <c r="S16" s="211"/>
      <c r="T16" s="212"/>
      <c r="U16" s="212"/>
      <c r="V16" s="213"/>
      <c r="W16" s="231"/>
      <c r="X16" s="232"/>
      <c r="Y16" s="233"/>
      <c r="Z16" s="232"/>
      <c r="AA16" s="233"/>
      <c r="AB16" s="232"/>
      <c r="AC16" s="233"/>
      <c r="AD16" s="232"/>
      <c r="AE16" s="233"/>
      <c r="AF16" s="232"/>
      <c r="AG16" s="233"/>
      <c r="AH16" s="234"/>
    </row>
    <row r="17" spans="2:32" ht="13.2" customHeight="1" x14ac:dyDescent="0.25">
      <c r="B17" s="6"/>
      <c r="C17" s="6"/>
      <c r="D17" s="5"/>
      <c r="E17" s="5"/>
      <c r="F17" s="5"/>
    </row>
    <row r="18" spans="2:32" ht="13.2" customHeight="1" x14ac:dyDescent="0.25">
      <c r="B18" s="6"/>
      <c r="C18" s="6"/>
      <c r="D18" s="5"/>
      <c r="E18" s="5"/>
      <c r="F18" s="5"/>
      <c r="AE18" s="50"/>
      <c r="AF18" s="50"/>
    </row>
    <row r="19" spans="2:32" ht="13.2" customHeight="1" x14ac:dyDescent="0.25">
      <c r="B19" s="6"/>
      <c r="C19" s="6"/>
      <c r="D19" s="5"/>
      <c r="E19" s="5"/>
      <c r="F19" s="5"/>
    </row>
    <row r="20" spans="2:32" ht="13.2" customHeight="1" x14ac:dyDescent="0.25">
      <c r="B20" s="6"/>
      <c r="C20" s="6"/>
      <c r="D20" s="5"/>
      <c r="E20" s="5"/>
      <c r="F20" s="5"/>
    </row>
    <row r="21" spans="2:32" ht="13.2" customHeight="1" x14ac:dyDescent="0.25">
      <c r="B21" s="6"/>
      <c r="C21" s="6"/>
      <c r="D21" s="5"/>
      <c r="E21" s="5"/>
      <c r="F21" s="5"/>
    </row>
    <row r="22" spans="2:32" ht="13.2" customHeight="1" x14ac:dyDescent="0.25">
      <c r="B22" s="6"/>
      <c r="C22" s="6"/>
      <c r="D22" s="5"/>
      <c r="E22" s="5"/>
      <c r="F22" s="5"/>
    </row>
    <row r="23" spans="2:32" ht="13.2" customHeight="1" x14ac:dyDescent="0.25">
      <c r="B23" s="6"/>
      <c r="C23" s="6"/>
      <c r="D23" s="5"/>
      <c r="E23" s="5"/>
      <c r="F23" s="5"/>
    </row>
    <row r="24" spans="2:32" ht="13.2" customHeight="1" x14ac:dyDescent="0.25">
      <c r="B24" s="6"/>
      <c r="C24" s="6"/>
      <c r="D24" s="5"/>
      <c r="E24" s="5"/>
      <c r="F24" s="5"/>
    </row>
    <row r="25" spans="2:32" ht="13.2" customHeight="1" x14ac:dyDescent="0.25">
      <c r="B25" s="6"/>
      <c r="C25" s="6"/>
      <c r="D25" s="5"/>
      <c r="E25" s="5"/>
      <c r="F25" s="5"/>
    </row>
    <row r="26" spans="2:32" ht="13.2" customHeight="1" x14ac:dyDescent="0.25">
      <c r="B26" s="6"/>
      <c r="C26" s="6"/>
      <c r="D26" s="5"/>
      <c r="E26" s="5"/>
      <c r="F26" s="5"/>
      <c r="Q26" s="42"/>
      <c r="R26" s="42"/>
    </row>
    <row r="27" spans="2:32" ht="13.2" customHeight="1" x14ac:dyDescent="0.25">
      <c r="B27" s="6"/>
      <c r="C27" s="6"/>
      <c r="D27" s="5"/>
      <c r="E27" s="5"/>
      <c r="F27" s="5"/>
    </row>
    <row r="28" spans="2:32" ht="13.2" customHeight="1" x14ac:dyDescent="0.25">
      <c r="B28" s="6"/>
      <c r="C28" s="6"/>
      <c r="D28" s="5"/>
      <c r="E28" s="5"/>
      <c r="F28" s="5"/>
    </row>
    <row r="29" spans="2:32" ht="13.2" customHeight="1" x14ac:dyDescent="0.25">
      <c r="B29" s="6"/>
      <c r="C29" s="6"/>
      <c r="D29" s="5"/>
      <c r="E29" s="5"/>
      <c r="F29" s="5"/>
    </row>
    <row r="30" spans="2:32" ht="13.2" customHeight="1" x14ac:dyDescent="0.25">
      <c r="B30" s="6"/>
      <c r="C30" s="6"/>
      <c r="D30" s="5"/>
      <c r="E30" s="5"/>
      <c r="F30" s="5"/>
    </row>
    <row r="31" spans="2:32" ht="13.2" customHeight="1" x14ac:dyDescent="0.25">
      <c r="B31" s="6"/>
      <c r="C31" s="6"/>
      <c r="D31" s="5"/>
      <c r="E31" s="5"/>
      <c r="F31" s="5"/>
    </row>
    <row r="32" spans="2:32" ht="13.2" customHeight="1" x14ac:dyDescent="0.25">
      <c r="B32" s="6"/>
      <c r="C32" s="6"/>
      <c r="D32" s="5"/>
      <c r="E32" s="5"/>
      <c r="F32" s="5"/>
    </row>
    <row r="33" spans="2:6" ht="13.2" customHeight="1" x14ac:dyDescent="0.25">
      <c r="B33" s="6"/>
      <c r="C33" s="6"/>
      <c r="D33" s="5"/>
      <c r="E33" s="5"/>
      <c r="F33" s="5"/>
    </row>
    <row r="34" spans="2:6" ht="13.2" customHeight="1" x14ac:dyDescent="0.25">
      <c r="B34" s="6"/>
      <c r="C34" s="6"/>
      <c r="D34" s="5"/>
      <c r="E34" s="5"/>
      <c r="F34" s="5"/>
    </row>
    <row r="35" spans="2:6" ht="13.2" customHeight="1" x14ac:dyDescent="0.25">
      <c r="B35" s="6"/>
      <c r="C35" s="6"/>
      <c r="D35" s="5"/>
      <c r="E35" s="5"/>
      <c r="F35" s="5"/>
    </row>
    <row r="36" spans="2:6" ht="13.2" customHeight="1" x14ac:dyDescent="0.25">
      <c r="B36" s="6"/>
      <c r="C36" s="6"/>
      <c r="D36" s="5"/>
      <c r="E36" s="5"/>
      <c r="F36" s="5"/>
    </row>
    <row r="37" spans="2:6" ht="13.2" customHeight="1" x14ac:dyDescent="0.25">
      <c r="B37" s="6"/>
      <c r="C37" s="6"/>
      <c r="D37" s="5"/>
      <c r="E37" s="5"/>
      <c r="F37" s="5"/>
    </row>
    <row r="38" spans="2:6" ht="13.2" customHeight="1" x14ac:dyDescent="0.25">
      <c r="B38" s="6"/>
      <c r="C38" s="6"/>
      <c r="D38" s="5"/>
      <c r="E38" s="5"/>
      <c r="F38" s="5"/>
    </row>
    <row r="39" spans="2:6" ht="13.2" customHeight="1" x14ac:dyDescent="0.25">
      <c r="B39" s="6"/>
      <c r="C39" s="6"/>
      <c r="D39" s="5"/>
      <c r="E39" s="5"/>
      <c r="F39" s="5"/>
    </row>
    <row r="40" spans="2:6" ht="13.2" customHeight="1" x14ac:dyDescent="0.25">
      <c r="B40" s="6"/>
      <c r="C40" s="6"/>
      <c r="D40" s="5"/>
      <c r="E40" s="5"/>
      <c r="F40" s="5"/>
    </row>
    <row r="41" spans="2:6" ht="13.2" customHeight="1" x14ac:dyDescent="0.25">
      <c r="B41" s="6"/>
      <c r="C41" s="6"/>
      <c r="D41" s="5"/>
      <c r="E41" s="5"/>
      <c r="F41" s="5"/>
    </row>
    <row r="42" spans="2:6" ht="13.2" customHeight="1" x14ac:dyDescent="0.25">
      <c r="B42" s="6"/>
      <c r="C42" s="6"/>
      <c r="D42" s="5"/>
      <c r="E42" s="5"/>
      <c r="F42" s="5"/>
    </row>
    <row r="43" spans="2:6" ht="13.2" customHeight="1" x14ac:dyDescent="0.25">
      <c r="B43" s="6"/>
      <c r="C43" s="6"/>
      <c r="D43" s="5"/>
      <c r="E43" s="5"/>
      <c r="F43" s="5"/>
    </row>
    <row r="44" spans="2:6" ht="13.2" customHeight="1" x14ac:dyDescent="0.25">
      <c r="B44" s="6"/>
      <c r="C44" s="6"/>
      <c r="D44" s="5"/>
      <c r="E44" s="5"/>
      <c r="F44" s="5"/>
    </row>
    <row r="45" spans="2:6" ht="13.2" customHeight="1" x14ac:dyDescent="0.25">
      <c r="B45" s="6"/>
      <c r="C45" s="6"/>
      <c r="D45" s="5"/>
      <c r="E45" s="5"/>
      <c r="F45" s="5"/>
    </row>
    <row r="46" spans="2:6" ht="13.2" customHeight="1" x14ac:dyDescent="0.25">
      <c r="B46" s="6"/>
      <c r="C46" s="6"/>
      <c r="D46" s="5"/>
      <c r="E46" s="5"/>
      <c r="F46" s="5"/>
    </row>
    <row r="47" spans="2:6" ht="13.2" customHeight="1" x14ac:dyDescent="0.25">
      <c r="B47" s="6"/>
      <c r="C47" s="6"/>
      <c r="D47" s="5"/>
      <c r="E47" s="5"/>
      <c r="F47" s="5"/>
    </row>
    <row r="48" spans="2:6" ht="13.2" customHeight="1" x14ac:dyDescent="0.25">
      <c r="B48" s="22"/>
      <c r="C48" s="22"/>
      <c r="D48" s="5"/>
      <c r="E48" s="5"/>
      <c r="F48" s="5"/>
    </row>
    <row r="49" spans="2:34" ht="13.2" customHeight="1" x14ac:dyDescent="0.25">
      <c r="B49" s="6"/>
      <c r="C49" s="6"/>
      <c r="D49" s="5"/>
      <c r="E49" s="5"/>
      <c r="F49" s="5"/>
    </row>
    <row r="50" spans="2:34" ht="13.2" customHeight="1" x14ac:dyDescent="0.25">
      <c r="B50" s="6"/>
      <c r="C50" s="6"/>
      <c r="D50" s="5"/>
      <c r="E50" s="5"/>
      <c r="F50" s="5"/>
    </row>
    <row r="51" spans="2:34" ht="13.2" customHeight="1" x14ac:dyDescent="0.25">
      <c r="B51" s="6"/>
      <c r="C51" s="6"/>
      <c r="D51" s="5"/>
      <c r="E51" s="5"/>
      <c r="F51" s="5"/>
    </row>
    <row r="52" spans="2:34" ht="13.2" customHeight="1" x14ac:dyDescent="0.25">
      <c r="B52" s="6"/>
      <c r="C52" s="6"/>
      <c r="D52" s="5"/>
      <c r="E52" s="5"/>
      <c r="F52" s="5"/>
    </row>
    <row r="53" spans="2:34" ht="13.2" customHeight="1" x14ac:dyDescent="0.25">
      <c r="B53" s="6"/>
      <c r="C53" s="6"/>
      <c r="D53" s="5"/>
      <c r="E53" s="5"/>
      <c r="F53" s="5"/>
    </row>
    <row r="54" spans="2:34" ht="13.2" customHeight="1" x14ac:dyDescent="0.25">
      <c r="B54" s="6"/>
      <c r="C54" s="6"/>
      <c r="D54" s="5"/>
      <c r="E54" s="5"/>
      <c r="F54" s="5"/>
    </row>
    <row r="55" spans="2:34" ht="13.2" customHeight="1" x14ac:dyDescent="0.25">
      <c r="B55" s="6"/>
      <c r="C55" s="6"/>
      <c r="D55" s="5"/>
      <c r="E55" s="5"/>
      <c r="F55" s="5"/>
    </row>
    <row r="56" spans="2:34" ht="13.2" customHeight="1" x14ac:dyDescent="0.25">
      <c r="B56" s="6"/>
      <c r="C56" s="6"/>
      <c r="D56" s="5"/>
      <c r="E56" s="5"/>
      <c r="F56" s="5"/>
    </row>
    <row r="57" spans="2:34" ht="13.2" customHeight="1" x14ac:dyDescent="0.25">
      <c r="B57" s="6"/>
      <c r="C57" s="6"/>
      <c r="D57" s="5"/>
      <c r="E57" s="5"/>
      <c r="F57" s="5"/>
    </row>
    <row r="58" spans="2:34" ht="13.2" customHeight="1" x14ac:dyDescent="0.25">
      <c r="B58" s="6"/>
      <c r="C58" s="6"/>
      <c r="D58" s="5"/>
      <c r="E58" s="5"/>
      <c r="F58" s="5"/>
    </row>
    <row r="59" spans="2:34" ht="13.2" customHeight="1" x14ac:dyDescent="0.25">
      <c r="B59" s="6"/>
      <c r="C59" s="6"/>
      <c r="D59" s="5"/>
      <c r="E59" s="5"/>
      <c r="F59" s="5"/>
    </row>
    <row r="60" spans="2:34" ht="13.2" customHeight="1" x14ac:dyDescent="0.25">
      <c r="B60" s="6"/>
      <c r="C60" s="6"/>
      <c r="D60" s="5"/>
      <c r="E60" s="5"/>
      <c r="F60" s="5"/>
    </row>
    <row r="61" spans="2:34" ht="13.2" customHeight="1" x14ac:dyDescent="0.25">
      <c r="B61" s="6"/>
      <c r="C61" s="6"/>
      <c r="D61" s="5"/>
      <c r="E61" s="5"/>
      <c r="F61" s="5"/>
    </row>
    <row r="62" spans="2:34" ht="13.2" customHeight="1" x14ac:dyDescent="0.25">
      <c r="B62" s="6"/>
      <c r="C62" s="6"/>
      <c r="D62" s="5"/>
      <c r="E62" s="5"/>
      <c r="F62" s="5"/>
    </row>
    <row r="63" spans="2:34" s="4" customFormat="1" ht="13.2" customHeight="1" x14ac:dyDescent="0.25">
      <c r="B63" s="6"/>
      <c r="C63" s="6"/>
      <c r="D63" s="5"/>
      <c r="E63" s="5"/>
      <c r="F63" s="5"/>
      <c r="G63" s="1"/>
      <c r="H63" s="1"/>
      <c r="I63" s="1"/>
      <c r="J63" s="1"/>
      <c r="K63" s="1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/>
      <c r="Z63"/>
      <c r="AA63"/>
      <c r="AB63"/>
      <c r="AC63"/>
      <c r="AD63"/>
      <c r="AE63"/>
      <c r="AF63"/>
      <c r="AG63"/>
      <c r="AH63"/>
    </row>
    <row r="64" spans="2:34" ht="13.2" customHeight="1" x14ac:dyDescent="0.25">
      <c r="B64" s="6"/>
      <c r="C64" s="6"/>
      <c r="D64" s="7"/>
      <c r="E64" s="7"/>
      <c r="F64" s="7"/>
    </row>
    <row r="65" spans="2:34" s="3" customFormat="1" ht="13.2" customHeight="1" x14ac:dyDescent="0.25">
      <c r="B65" s="6"/>
      <c r="C65" s="6"/>
      <c r="D65" s="5"/>
      <c r="E65" s="5"/>
      <c r="F65" s="5"/>
      <c r="G65" s="1"/>
      <c r="H65" s="1"/>
      <c r="I65" s="1"/>
      <c r="J65" s="1"/>
      <c r="K65" s="1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/>
      <c r="Z65"/>
      <c r="AA65"/>
      <c r="AB65"/>
      <c r="AC65"/>
      <c r="AD65"/>
      <c r="AE65"/>
      <c r="AF65"/>
      <c r="AG65"/>
      <c r="AH65"/>
    </row>
    <row r="66" spans="2:34" ht="13.2" customHeight="1" x14ac:dyDescent="0.25">
      <c r="B66" s="6"/>
      <c r="C66" s="6"/>
      <c r="D66" s="5"/>
      <c r="E66" s="5"/>
      <c r="F66" s="5"/>
    </row>
    <row r="67" spans="2:34" ht="13.2" customHeight="1" x14ac:dyDescent="0.25">
      <c r="B67" s="6"/>
      <c r="C67" s="6"/>
      <c r="D67" s="5"/>
      <c r="E67" s="5"/>
      <c r="F67" s="5"/>
    </row>
    <row r="68" spans="2:34" ht="13.2" customHeight="1" x14ac:dyDescent="0.25">
      <c r="B68" s="6"/>
      <c r="C68" s="6"/>
      <c r="D68" s="5"/>
      <c r="E68" s="5"/>
      <c r="F68" s="5"/>
    </row>
    <row r="69" spans="2:34" ht="13.2" customHeight="1" x14ac:dyDescent="0.25">
      <c r="B69" s="6"/>
      <c r="C69" s="6"/>
      <c r="D69" s="5"/>
      <c r="E69" s="5"/>
      <c r="F69" s="5"/>
    </row>
    <row r="70" spans="2:34" ht="13.2" customHeight="1" x14ac:dyDescent="0.25">
      <c r="B70" s="6"/>
      <c r="C70" s="6"/>
      <c r="D70" s="5"/>
      <c r="E70" s="5"/>
      <c r="F70" s="5"/>
    </row>
    <row r="71" spans="2:34" ht="13.2" customHeight="1" x14ac:dyDescent="0.25">
      <c r="B71" s="6"/>
      <c r="C71" s="6"/>
      <c r="D71" s="5"/>
      <c r="E71" s="5"/>
      <c r="F71" s="5"/>
    </row>
    <row r="72" spans="2:34" ht="13.2" customHeight="1" x14ac:dyDescent="0.25">
      <c r="B72" s="6"/>
      <c r="C72" s="6"/>
      <c r="D72" s="5"/>
      <c r="E72" s="5"/>
      <c r="F72" s="5"/>
    </row>
    <row r="73" spans="2:34" ht="13.2" customHeight="1" x14ac:dyDescent="0.25">
      <c r="B73" s="6"/>
      <c r="C73" s="6"/>
      <c r="D73" s="5"/>
      <c r="E73" s="5"/>
      <c r="F73" s="5"/>
    </row>
    <row r="74" spans="2:34" ht="13.2" customHeight="1" x14ac:dyDescent="0.25">
      <c r="B74" s="6"/>
      <c r="C74" s="6"/>
      <c r="D74" s="5"/>
      <c r="E74" s="5"/>
      <c r="F74" s="5"/>
    </row>
    <row r="75" spans="2:34" ht="13.2" customHeight="1" x14ac:dyDescent="0.25">
      <c r="B75" s="6"/>
      <c r="C75" s="6"/>
      <c r="D75" s="5"/>
      <c r="E75" s="5"/>
      <c r="F75" s="5"/>
    </row>
    <row r="76" spans="2:34" ht="13.2" customHeight="1" x14ac:dyDescent="0.25">
      <c r="B76" s="6"/>
      <c r="C76" s="6"/>
      <c r="D76" s="5"/>
      <c r="E76" s="5"/>
      <c r="F76" s="5"/>
    </row>
    <row r="77" spans="2:34" ht="13.2" customHeight="1" x14ac:dyDescent="0.25">
      <c r="B77" s="6"/>
      <c r="C77" s="6"/>
      <c r="D77" s="5"/>
      <c r="E77" s="5"/>
      <c r="F77" s="5"/>
    </row>
    <row r="78" spans="2:34" ht="13.2" customHeight="1" x14ac:dyDescent="0.25">
      <c r="B78" s="6"/>
      <c r="C78" s="6"/>
      <c r="D78" s="5"/>
      <c r="E78" s="5"/>
      <c r="F78" s="5"/>
    </row>
    <row r="79" spans="2:34" ht="13.2" customHeight="1" x14ac:dyDescent="0.25">
      <c r="B79" s="6"/>
      <c r="C79" s="6"/>
      <c r="D79" s="5"/>
      <c r="E79" s="5"/>
      <c r="F79" s="5"/>
    </row>
    <row r="80" spans="2:34" ht="13.2" customHeight="1" x14ac:dyDescent="0.25">
      <c r="B80" s="6"/>
      <c r="C80" s="6"/>
      <c r="D80" s="5"/>
      <c r="E80" s="5"/>
      <c r="F80" s="5"/>
    </row>
    <row r="81" spans="2:6" ht="13.2" customHeight="1" x14ac:dyDescent="0.25">
      <c r="B81" s="6"/>
      <c r="C81" s="6"/>
      <c r="D81" s="5"/>
      <c r="E81" s="5"/>
      <c r="F81" s="5"/>
    </row>
    <row r="82" spans="2:6" ht="13.2" customHeight="1" x14ac:dyDescent="0.25">
      <c r="B82" s="6"/>
      <c r="C82" s="6"/>
      <c r="D82" s="5"/>
      <c r="E82" s="5"/>
      <c r="F82" s="5"/>
    </row>
    <row r="83" spans="2:6" ht="13.2" customHeight="1" x14ac:dyDescent="0.25">
      <c r="B83" s="6"/>
      <c r="C83" s="6"/>
      <c r="D83" s="5"/>
      <c r="E83" s="5"/>
      <c r="F83" s="5"/>
    </row>
    <row r="84" spans="2:6" ht="13.2" customHeight="1" x14ac:dyDescent="0.25">
      <c r="B84" s="6"/>
      <c r="C84" s="6"/>
      <c r="D84" s="5"/>
      <c r="E84" s="5"/>
      <c r="F84" s="5"/>
    </row>
    <row r="85" spans="2:6" ht="13.2" customHeight="1" x14ac:dyDescent="0.25">
      <c r="B85" s="6"/>
      <c r="C85" s="6"/>
      <c r="D85" s="5"/>
      <c r="E85" s="5"/>
      <c r="F85" s="5"/>
    </row>
    <row r="86" spans="2:6" ht="13.2" customHeight="1" x14ac:dyDescent="0.25">
      <c r="B86" s="6"/>
      <c r="C86" s="6"/>
      <c r="D86" s="5"/>
      <c r="E86" s="5"/>
      <c r="F86" s="5"/>
    </row>
    <row r="87" spans="2:6" ht="13.2" customHeight="1" x14ac:dyDescent="0.25">
      <c r="B87" s="6"/>
      <c r="C87" s="6"/>
      <c r="D87" s="5"/>
      <c r="E87" s="5"/>
      <c r="F87" s="5"/>
    </row>
    <row r="88" spans="2:6" ht="13.2" customHeight="1" x14ac:dyDescent="0.25">
      <c r="B88" s="6"/>
      <c r="C88" s="6"/>
      <c r="D88" s="5"/>
      <c r="E88" s="5"/>
      <c r="F88" s="5"/>
    </row>
    <row r="89" spans="2:6" ht="13.2" customHeight="1" x14ac:dyDescent="0.25">
      <c r="B89" s="6"/>
      <c r="C89" s="6"/>
      <c r="D89" s="5"/>
      <c r="E89" s="5"/>
      <c r="F89" s="5"/>
    </row>
    <row r="90" spans="2:6" ht="13.2" customHeight="1" x14ac:dyDescent="0.25">
      <c r="B90" s="6"/>
      <c r="C90" s="6"/>
      <c r="D90" s="5"/>
      <c r="E90" s="5"/>
      <c r="F90" s="5"/>
    </row>
    <row r="91" spans="2:6" ht="13.2" customHeight="1" x14ac:dyDescent="0.25">
      <c r="B91" s="6"/>
      <c r="C91" s="6"/>
      <c r="D91" s="5"/>
      <c r="E91" s="5"/>
      <c r="F91" s="5"/>
    </row>
    <row r="92" spans="2:6" ht="13.2" customHeight="1" x14ac:dyDescent="0.25">
      <c r="B92" s="6"/>
      <c r="C92" s="6"/>
      <c r="D92" s="5"/>
      <c r="E92" s="5"/>
      <c r="F92" s="5"/>
    </row>
    <row r="93" spans="2:6" ht="13.2" customHeight="1" x14ac:dyDescent="0.25">
      <c r="B93" s="6"/>
      <c r="C93" s="6"/>
      <c r="D93" s="5"/>
      <c r="E93" s="5"/>
      <c r="F93" s="5"/>
    </row>
    <row r="94" spans="2:6" ht="13.2" customHeight="1" x14ac:dyDescent="0.25">
      <c r="B94" s="6"/>
      <c r="C94" s="6"/>
      <c r="D94" s="5"/>
      <c r="E94" s="5"/>
      <c r="F94" s="5"/>
    </row>
    <row r="95" spans="2:6" ht="13.2" customHeight="1" x14ac:dyDescent="0.25">
      <c r="B95" s="6"/>
      <c r="C95" s="6"/>
      <c r="D95" s="5"/>
      <c r="E95" s="5"/>
      <c r="F95" s="5"/>
    </row>
    <row r="96" spans="2:6" ht="13.2" customHeight="1" x14ac:dyDescent="0.25">
      <c r="B96" s="6"/>
      <c r="C96" s="6"/>
      <c r="D96" s="5"/>
      <c r="E96" s="5"/>
      <c r="F96" s="5"/>
    </row>
    <row r="97" spans="2:6" ht="13.2" customHeight="1" x14ac:dyDescent="0.25">
      <c r="B97" s="6"/>
      <c r="C97" s="6"/>
      <c r="D97" s="5"/>
      <c r="E97" s="5"/>
      <c r="F97" s="5"/>
    </row>
    <row r="98" spans="2:6" ht="13.2" customHeight="1" x14ac:dyDescent="0.25">
      <c r="B98" s="6"/>
      <c r="C98" s="6"/>
      <c r="D98" s="5"/>
      <c r="E98" s="5"/>
      <c r="F98" s="5"/>
    </row>
    <row r="99" spans="2:6" ht="13.2" customHeight="1" x14ac:dyDescent="0.25">
      <c r="B99" s="6"/>
      <c r="C99" s="6"/>
      <c r="D99" s="5"/>
      <c r="E99" s="5"/>
      <c r="F99" s="5"/>
    </row>
    <row r="100" spans="2:6" ht="13.2" customHeight="1" x14ac:dyDescent="0.25">
      <c r="B100" s="6"/>
      <c r="C100" s="6"/>
      <c r="D100" s="5"/>
      <c r="E100" s="5"/>
      <c r="F100" s="5"/>
    </row>
    <row r="101" spans="2:6" ht="13.2" customHeight="1" x14ac:dyDescent="0.25">
      <c r="B101" s="6"/>
      <c r="C101" s="6"/>
      <c r="D101" s="5"/>
      <c r="E101" s="5"/>
      <c r="F101" s="5"/>
    </row>
    <row r="102" spans="2:6" ht="13.2" customHeight="1" x14ac:dyDescent="0.25">
      <c r="B102" s="6"/>
      <c r="C102" s="6"/>
      <c r="D102" s="5"/>
      <c r="E102" s="5"/>
      <c r="F102" s="5"/>
    </row>
    <row r="103" spans="2:6" ht="13.2" customHeight="1" x14ac:dyDescent="0.25">
      <c r="B103" s="6"/>
      <c r="C103" s="6"/>
      <c r="D103" s="5"/>
      <c r="E103" s="5"/>
      <c r="F103" s="5"/>
    </row>
    <row r="104" spans="2:6" ht="13.2" customHeight="1" x14ac:dyDescent="0.25">
      <c r="B104" s="22"/>
      <c r="C104" s="22"/>
      <c r="D104" s="5"/>
      <c r="E104" s="5"/>
      <c r="F104" s="5"/>
    </row>
    <row r="105" spans="2:6" ht="13.2" customHeight="1" x14ac:dyDescent="0.25">
      <c r="B105" s="6"/>
      <c r="C105" s="6"/>
      <c r="D105" s="5"/>
      <c r="E105" s="5"/>
      <c r="F105" s="5"/>
    </row>
    <row r="106" spans="2:6" ht="13.2" customHeight="1" x14ac:dyDescent="0.25">
      <c r="B106" s="6"/>
      <c r="C106" s="6"/>
      <c r="D106" s="5"/>
      <c r="E106" s="5"/>
      <c r="F106" s="5"/>
    </row>
    <row r="107" spans="2:6" ht="13.2" customHeight="1" x14ac:dyDescent="0.25">
      <c r="B107" s="6"/>
      <c r="C107" s="6"/>
      <c r="D107" s="5"/>
      <c r="E107" s="5"/>
      <c r="F107" s="5"/>
    </row>
    <row r="108" spans="2:6" ht="13.2" customHeight="1" x14ac:dyDescent="0.25">
      <c r="B108" s="6"/>
      <c r="C108" s="6"/>
      <c r="D108" s="5"/>
      <c r="E108" s="5"/>
      <c r="F108" s="5"/>
    </row>
    <row r="109" spans="2:6" ht="13.2" customHeight="1" x14ac:dyDescent="0.25">
      <c r="B109" s="6"/>
      <c r="C109" s="6"/>
      <c r="D109" s="5"/>
      <c r="E109" s="5"/>
      <c r="F109" s="5"/>
    </row>
    <row r="110" spans="2:6" ht="13.2" customHeight="1" x14ac:dyDescent="0.25">
      <c r="B110" s="6"/>
      <c r="C110" s="6"/>
      <c r="D110" s="5"/>
      <c r="E110" s="5"/>
      <c r="F110" s="5"/>
    </row>
    <row r="111" spans="2:6" ht="13.2" customHeight="1" x14ac:dyDescent="0.25">
      <c r="B111" s="6"/>
      <c r="C111" s="6"/>
      <c r="D111" s="5"/>
      <c r="E111" s="5"/>
      <c r="F111" s="5"/>
    </row>
    <row r="112" spans="2:6" ht="13.2" customHeight="1" x14ac:dyDescent="0.25">
      <c r="B112" s="6"/>
      <c r="C112" s="6"/>
      <c r="D112" s="5"/>
      <c r="E112" s="5"/>
      <c r="F112" s="5"/>
    </row>
    <row r="113" spans="2:34" ht="13.2" customHeight="1" x14ac:dyDescent="0.25">
      <c r="B113" s="6"/>
      <c r="C113" s="6"/>
      <c r="D113" s="5"/>
      <c r="E113" s="5"/>
      <c r="F113" s="5"/>
    </row>
    <row r="114" spans="2:34" ht="13.2" customHeight="1" x14ac:dyDescent="0.25">
      <c r="B114" s="6"/>
      <c r="C114" s="6"/>
      <c r="D114" s="5"/>
      <c r="E114" s="5"/>
      <c r="F114" s="5"/>
    </row>
    <row r="115" spans="2:34" ht="13.2" customHeight="1" x14ac:dyDescent="0.25">
      <c r="B115" s="6"/>
      <c r="C115" s="6"/>
      <c r="D115" s="5"/>
      <c r="E115" s="5"/>
      <c r="F115" s="5"/>
    </row>
    <row r="116" spans="2:34" ht="13.2" customHeight="1" x14ac:dyDescent="0.25">
      <c r="B116" s="6"/>
      <c r="C116" s="6"/>
      <c r="D116" s="5"/>
      <c r="E116" s="5"/>
      <c r="F116" s="5"/>
    </row>
    <row r="117" spans="2:34" ht="13.2" customHeight="1" x14ac:dyDescent="0.25">
      <c r="B117" s="6"/>
      <c r="C117" s="6"/>
      <c r="D117" s="5"/>
      <c r="E117" s="5"/>
      <c r="F117" s="5"/>
    </row>
    <row r="118" spans="2:34" ht="13.2" customHeight="1" x14ac:dyDescent="0.25">
      <c r="B118" s="6"/>
      <c r="C118" s="6"/>
      <c r="D118" s="5"/>
      <c r="E118" s="5"/>
      <c r="F118" s="5"/>
    </row>
    <row r="119" spans="2:34" s="4" customFormat="1" ht="13.2" customHeight="1" x14ac:dyDescent="0.25">
      <c r="B119" s="6"/>
      <c r="C119" s="6"/>
      <c r="D119" s="5"/>
      <c r="E119" s="5"/>
      <c r="F119" s="5"/>
      <c r="G119" s="1"/>
      <c r="H119" s="1"/>
      <c r="I119" s="1"/>
      <c r="J119" s="1"/>
      <c r="K119" s="1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/>
      <c r="Z119"/>
      <c r="AA119"/>
      <c r="AB119"/>
      <c r="AC119"/>
      <c r="AD119"/>
      <c r="AE119"/>
      <c r="AF119"/>
      <c r="AG119"/>
      <c r="AH119"/>
    </row>
    <row r="120" spans="2:34" ht="13.2" customHeight="1" x14ac:dyDescent="0.25">
      <c r="B120" s="6"/>
      <c r="C120" s="6"/>
      <c r="D120" s="7"/>
      <c r="E120" s="7"/>
      <c r="F120" s="7"/>
    </row>
    <row r="121" spans="2:34" ht="13.2" customHeight="1" x14ac:dyDescent="0.25">
      <c r="B121" s="6"/>
      <c r="C121" s="6"/>
      <c r="D121" s="5"/>
      <c r="E121" s="5"/>
      <c r="F121" s="5"/>
    </row>
    <row r="122" spans="2:34" s="3" customFormat="1" ht="13.2" customHeight="1" x14ac:dyDescent="0.25">
      <c r="B122" s="6"/>
      <c r="C122" s="6"/>
      <c r="D122" s="5"/>
      <c r="E122" s="5"/>
      <c r="F122" s="5"/>
      <c r="G122" s="1"/>
      <c r="H122" s="1"/>
      <c r="I122" s="1"/>
      <c r="J122" s="1"/>
      <c r="K122" s="1"/>
      <c r="L122" s="9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/>
      <c r="Z122"/>
      <c r="AA122"/>
      <c r="AB122"/>
      <c r="AC122"/>
      <c r="AD122"/>
      <c r="AE122"/>
      <c r="AF122"/>
      <c r="AG122"/>
      <c r="AH122"/>
    </row>
    <row r="123" spans="2:34" ht="13.2" customHeight="1" x14ac:dyDescent="0.25">
      <c r="B123" s="6"/>
      <c r="C123" s="6"/>
      <c r="D123" s="5"/>
      <c r="E123" s="5"/>
      <c r="F123" s="5"/>
    </row>
    <row r="124" spans="2:34" ht="13.2" customHeight="1" x14ac:dyDescent="0.25">
      <c r="B124" s="6"/>
      <c r="C124" s="6"/>
      <c r="D124" s="5"/>
      <c r="E124" s="5"/>
      <c r="F124" s="5"/>
    </row>
    <row r="125" spans="2:34" ht="13.2" customHeight="1" x14ac:dyDescent="0.25">
      <c r="B125" s="6"/>
      <c r="C125" s="6"/>
      <c r="D125" s="5"/>
      <c r="E125" s="5"/>
      <c r="F125" s="5"/>
    </row>
    <row r="126" spans="2:34" ht="13.2" customHeight="1" x14ac:dyDescent="0.25">
      <c r="B126" s="6"/>
      <c r="C126" s="6"/>
      <c r="D126" s="5"/>
      <c r="E126" s="5"/>
      <c r="F126" s="5"/>
    </row>
    <row r="127" spans="2:34" ht="13.2" customHeight="1" x14ac:dyDescent="0.25">
      <c r="B127" s="6"/>
      <c r="C127" s="6"/>
      <c r="D127" s="5"/>
      <c r="E127" s="5"/>
      <c r="F127" s="5"/>
    </row>
    <row r="128" spans="2:34" ht="13.2" customHeight="1" x14ac:dyDescent="0.25">
      <c r="B128" s="6"/>
      <c r="C128" s="6"/>
      <c r="D128" s="5"/>
      <c r="E128" s="5"/>
      <c r="F128" s="5"/>
    </row>
    <row r="129" spans="2:6" ht="13.2" customHeight="1" x14ac:dyDescent="0.25">
      <c r="B129" s="6"/>
      <c r="C129" s="6"/>
      <c r="D129" s="5"/>
      <c r="E129" s="5"/>
      <c r="F129" s="5"/>
    </row>
    <row r="130" spans="2:6" ht="13.2" customHeight="1" x14ac:dyDescent="0.25">
      <c r="B130" s="6"/>
      <c r="C130" s="6"/>
      <c r="D130" s="5"/>
      <c r="E130" s="5"/>
      <c r="F130" s="5"/>
    </row>
    <row r="131" spans="2:6" ht="13.2" customHeight="1" x14ac:dyDescent="0.25">
      <c r="B131" s="6"/>
      <c r="C131" s="6"/>
      <c r="D131" s="5"/>
      <c r="E131" s="5"/>
      <c r="F131" s="5"/>
    </row>
    <row r="132" spans="2:6" ht="13.2" customHeight="1" x14ac:dyDescent="0.25">
      <c r="B132" s="6"/>
      <c r="C132" s="6"/>
      <c r="D132" s="5"/>
      <c r="E132" s="5"/>
      <c r="F132" s="5"/>
    </row>
    <row r="133" spans="2:6" ht="13.2" customHeight="1" x14ac:dyDescent="0.25">
      <c r="B133" s="6"/>
      <c r="C133" s="6"/>
      <c r="D133" s="5"/>
      <c r="E133" s="5"/>
      <c r="F133" s="5"/>
    </row>
    <row r="134" spans="2:6" ht="13.2" customHeight="1" x14ac:dyDescent="0.25">
      <c r="B134" s="6"/>
      <c r="C134" s="6"/>
      <c r="D134" s="5"/>
      <c r="E134" s="5"/>
      <c r="F134" s="5"/>
    </row>
    <row r="135" spans="2:6" ht="13.2" customHeight="1" x14ac:dyDescent="0.25">
      <c r="B135" s="6"/>
      <c r="C135" s="6"/>
      <c r="D135" s="5"/>
      <c r="E135" s="5"/>
      <c r="F135" s="5"/>
    </row>
    <row r="136" spans="2:6" ht="13.2" customHeight="1" x14ac:dyDescent="0.25">
      <c r="B136" s="6"/>
      <c r="C136" s="6"/>
      <c r="D136" s="5"/>
      <c r="E136" s="5"/>
      <c r="F136" s="5"/>
    </row>
    <row r="137" spans="2:6" ht="13.2" customHeight="1" x14ac:dyDescent="0.25">
      <c r="B137" s="6"/>
      <c r="C137" s="6"/>
      <c r="D137" s="5"/>
      <c r="E137" s="5"/>
      <c r="F137" s="5"/>
    </row>
    <row r="138" spans="2:6" ht="13.2" customHeight="1" x14ac:dyDescent="0.25">
      <c r="B138" s="6"/>
      <c r="C138" s="6"/>
      <c r="D138" s="5"/>
      <c r="E138" s="5"/>
      <c r="F138" s="5"/>
    </row>
    <row r="139" spans="2:6" ht="13.2" customHeight="1" x14ac:dyDescent="0.25">
      <c r="B139" s="6"/>
      <c r="C139" s="6"/>
      <c r="D139" s="5"/>
      <c r="E139" s="5"/>
      <c r="F139" s="5"/>
    </row>
    <row r="140" spans="2:6" ht="13.2" customHeight="1" x14ac:dyDescent="0.25">
      <c r="B140" s="6"/>
      <c r="C140" s="6"/>
      <c r="D140" s="5"/>
      <c r="E140" s="5"/>
      <c r="F140" s="5"/>
    </row>
    <row r="141" spans="2:6" ht="13.2" customHeight="1" x14ac:dyDescent="0.25">
      <c r="B141" s="6"/>
      <c r="C141" s="6"/>
      <c r="D141" s="5"/>
      <c r="E141" s="5"/>
      <c r="F141" s="5"/>
    </row>
    <row r="142" spans="2:6" ht="13.2" customHeight="1" x14ac:dyDescent="0.25">
      <c r="B142" s="6"/>
      <c r="C142" s="6"/>
      <c r="D142" s="5"/>
      <c r="E142" s="5"/>
      <c r="F142" s="5"/>
    </row>
    <row r="143" spans="2:6" ht="13.2" customHeight="1" x14ac:dyDescent="0.25">
      <c r="B143" s="6"/>
      <c r="C143" s="6"/>
      <c r="D143" s="5"/>
      <c r="E143" s="5"/>
      <c r="F143" s="5"/>
    </row>
    <row r="144" spans="2:6" ht="13.2" customHeight="1" x14ac:dyDescent="0.25">
      <c r="B144" s="6"/>
      <c r="C144" s="6"/>
      <c r="D144" s="5"/>
      <c r="E144" s="5"/>
      <c r="F144" s="5"/>
    </row>
    <row r="145" spans="2:6" ht="13.2" customHeight="1" x14ac:dyDescent="0.25">
      <c r="B145" s="6"/>
      <c r="C145" s="6"/>
      <c r="D145" s="5"/>
      <c r="E145" s="5"/>
      <c r="F145" s="5"/>
    </row>
    <row r="146" spans="2:6" ht="13.2" customHeight="1" x14ac:dyDescent="0.25">
      <c r="B146" s="6"/>
      <c r="C146" s="6"/>
      <c r="D146" s="5"/>
      <c r="E146" s="5"/>
      <c r="F146" s="5"/>
    </row>
    <row r="147" spans="2:6" ht="13.2" customHeight="1" x14ac:dyDescent="0.25">
      <c r="B147" s="6"/>
      <c r="C147" s="6"/>
      <c r="D147" s="5"/>
      <c r="E147" s="5"/>
      <c r="F147" s="5"/>
    </row>
    <row r="148" spans="2:6" ht="13.2" customHeight="1" x14ac:dyDescent="0.25">
      <c r="B148" s="6"/>
      <c r="C148" s="6"/>
      <c r="D148" s="5"/>
      <c r="E148" s="5"/>
      <c r="F148" s="5"/>
    </row>
    <row r="149" spans="2:6" ht="13.2" customHeight="1" x14ac:dyDescent="0.25">
      <c r="B149" s="6"/>
      <c r="C149" s="6"/>
      <c r="D149" s="5"/>
      <c r="E149" s="5"/>
      <c r="F149" s="5"/>
    </row>
    <row r="150" spans="2:6" ht="13.2" customHeight="1" x14ac:dyDescent="0.25">
      <c r="B150" s="6"/>
      <c r="C150" s="6"/>
      <c r="D150" s="5"/>
      <c r="E150" s="5"/>
      <c r="F150" s="5"/>
    </row>
    <row r="151" spans="2:6" ht="13.2" customHeight="1" x14ac:dyDescent="0.25">
      <c r="B151" s="6"/>
      <c r="C151" s="6"/>
      <c r="D151" s="5"/>
      <c r="E151" s="5"/>
      <c r="F151" s="5"/>
    </row>
    <row r="152" spans="2:6" ht="13.2" customHeight="1" x14ac:dyDescent="0.25">
      <c r="B152" s="6"/>
      <c r="C152" s="6"/>
      <c r="D152" s="5"/>
      <c r="E152" s="5"/>
      <c r="F152" s="5"/>
    </row>
    <row r="153" spans="2:6" ht="13.2" customHeight="1" x14ac:dyDescent="0.25">
      <c r="B153" s="6"/>
      <c r="C153" s="6"/>
      <c r="D153" s="5"/>
      <c r="E153" s="5"/>
      <c r="F153" s="5"/>
    </row>
    <row r="154" spans="2:6" ht="13.2" customHeight="1" x14ac:dyDescent="0.25">
      <c r="B154" s="6"/>
      <c r="C154" s="6"/>
      <c r="D154" s="5"/>
      <c r="E154" s="5"/>
      <c r="F154" s="5"/>
    </row>
    <row r="155" spans="2:6" ht="13.2" customHeight="1" x14ac:dyDescent="0.25">
      <c r="B155" s="6"/>
      <c r="C155" s="6"/>
      <c r="D155" s="5"/>
      <c r="E155" s="5"/>
      <c r="F155" s="5"/>
    </row>
    <row r="156" spans="2:6" ht="13.2" customHeight="1" x14ac:dyDescent="0.25">
      <c r="B156" s="6"/>
      <c r="C156" s="6"/>
      <c r="D156" s="5"/>
      <c r="E156" s="5"/>
      <c r="F156" s="5"/>
    </row>
    <row r="157" spans="2:6" ht="13.2" customHeight="1" x14ac:dyDescent="0.25">
      <c r="B157" s="6"/>
      <c r="C157" s="6"/>
      <c r="D157" s="5"/>
      <c r="E157" s="5"/>
      <c r="F157" s="5"/>
    </row>
    <row r="158" spans="2:6" ht="13.2" customHeight="1" x14ac:dyDescent="0.25">
      <c r="B158" s="6"/>
      <c r="C158" s="6"/>
      <c r="D158" s="5"/>
      <c r="E158" s="5"/>
      <c r="F158" s="5"/>
    </row>
    <row r="159" spans="2:6" ht="13.2" customHeight="1" x14ac:dyDescent="0.25">
      <c r="B159" s="6"/>
      <c r="C159" s="6"/>
      <c r="D159" s="5"/>
      <c r="E159" s="5"/>
      <c r="F159" s="5"/>
    </row>
    <row r="160" spans="2:6" ht="13.2" customHeight="1" x14ac:dyDescent="0.25">
      <c r="B160" s="5"/>
      <c r="C160" s="5"/>
      <c r="D160" s="5"/>
      <c r="E160" s="5"/>
      <c r="F160" s="5"/>
    </row>
    <row r="161" spans="2:6" ht="13.2" customHeight="1" x14ac:dyDescent="0.25">
      <c r="B161" s="5"/>
      <c r="C161" s="5"/>
      <c r="D161" s="5"/>
      <c r="E161" s="5"/>
      <c r="F161" s="5"/>
    </row>
    <row r="162" spans="2:6" ht="13.2" customHeight="1" x14ac:dyDescent="0.25">
      <c r="B162" s="5"/>
      <c r="C162" s="5"/>
      <c r="D162" s="5"/>
      <c r="E162" s="5"/>
      <c r="F162" s="5"/>
    </row>
    <row r="163" spans="2:6" ht="13.2" customHeight="1" x14ac:dyDescent="0.25">
      <c r="B163" s="5"/>
      <c r="C163" s="5"/>
      <c r="D163" s="5"/>
      <c r="E163" s="5"/>
      <c r="F163" s="5"/>
    </row>
    <row r="164" spans="2:6" ht="13.2" customHeight="1" x14ac:dyDescent="0.25">
      <c r="B164" s="5"/>
      <c r="C164" s="5"/>
      <c r="D164" s="5"/>
      <c r="E164" s="5"/>
      <c r="F164" s="5"/>
    </row>
    <row r="165" spans="2:6" ht="13.2" customHeight="1" x14ac:dyDescent="0.25">
      <c r="B165" s="5"/>
      <c r="C165" s="5"/>
      <c r="D165" s="5"/>
      <c r="E165" s="5"/>
      <c r="F165" s="5"/>
    </row>
    <row r="166" spans="2:6" ht="13.2" customHeight="1" x14ac:dyDescent="0.25">
      <c r="B166" s="5"/>
      <c r="C166" s="5"/>
      <c r="D166" s="5"/>
      <c r="E166" s="5"/>
      <c r="F166" s="5"/>
    </row>
    <row r="167" spans="2:6" ht="13.2" customHeight="1" x14ac:dyDescent="0.25">
      <c r="B167" s="5"/>
      <c r="C167" s="5"/>
      <c r="D167" s="5"/>
      <c r="E167" s="5"/>
      <c r="F167" s="5"/>
    </row>
    <row r="168" spans="2:6" ht="13.2" customHeight="1" x14ac:dyDescent="0.25">
      <c r="B168" s="5"/>
      <c r="C168" s="5"/>
      <c r="D168" s="5"/>
      <c r="E168" s="5"/>
      <c r="F168" s="5"/>
    </row>
    <row r="169" spans="2:6" ht="13.2" customHeight="1" x14ac:dyDescent="0.25">
      <c r="B169" s="5"/>
      <c r="C169" s="5"/>
      <c r="D169" s="5"/>
      <c r="E169" s="5"/>
      <c r="F169" s="5"/>
    </row>
    <row r="170" spans="2:6" ht="13.2" customHeight="1" x14ac:dyDescent="0.25">
      <c r="B170" s="5"/>
      <c r="C170" s="5"/>
      <c r="D170" s="5"/>
      <c r="E170" s="5"/>
      <c r="F170" s="5"/>
    </row>
    <row r="171" spans="2:6" ht="13.2" customHeight="1" x14ac:dyDescent="0.25">
      <c r="B171" s="5"/>
      <c r="C171" s="5"/>
      <c r="D171" s="5"/>
      <c r="E171" s="5"/>
      <c r="F171" s="5"/>
    </row>
    <row r="172" spans="2:6" ht="13.2" customHeight="1" x14ac:dyDescent="0.25">
      <c r="B172" s="23"/>
      <c r="C172" s="23"/>
      <c r="D172" s="5"/>
      <c r="E172" s="5"/>
      <c r="F172" s="5"/>
    </row>
    <row r="173" spans="2:6" ht="13.2" customHeight="1" x14ac:dyDescent="0.25">
      <c r="B173" s="23"/>
      <c r="C173" s="23"/>
      <c r="D173" s="5"/>
      <c r="E173" s="5"/>
      <c r="F173" s="5"/>
    </row>
    <row r="174" spans="2:6" ht="13.2" customHeight="1" x14ac:dyDescent="0.25">
      <c r="B174" s="23"/>
      <c r="C174" s="23"/>
      <c r="D174" s="5"/>
      <c r="E174" s="5"/>
      <c r="F174" s="5"/>
    </row>
    <row r="175" spans="2:6" ht="13.2" customHeight="1" x14ac:dyDescent="0.25">
      <c r="B175" s="23"/>
      <c r="C175" s="23"/>
      <c r="D175" s="5"/>
      <c r="E175" s="5"/>
      <c r="F175" s="5"/>
    </row>
    <row r="176" spans="2:6" ht="13.2" customHeight="1" x14ac:dyDescent="0.25">
      <c r="B176" s="23"/>
      <c r="C176" s="23"/>
      <c r="D176" s="5"/>
      <c r="E176" s="5"/>
      <c r="F176" s="5"/>
    </row>
    <row r="177" spans="2:6" ht="13.2" customHeight="1" x14ac:dyDescent="0.25">
      <c r="B177" s="23"/>
      <c r="C177" s="23"/>
      <c r="D177" s="5"/>
      <c r="E177" s="5"/>
      <c r="F177" s="5"/>
    </row>
    <row r="178" spans="2:6" ht="13.2" customHeight="1" x14ac:dyDescent="0.25">
      <c r="B178" s="23"/>
      <c r="C178" s="23"/>
      <c r="D178" s="5"/>
      <c r="E178" s="5"/>
      <c r="F178" s="5"/>
    </row>
    <row r="179" spans="2:6" ht="13.2" customHeight="1" x14ac:dyDescent="0.25">
      <c r="B179" s="23"/>
      <c r="C179" s="23"/>
      <c r="D179" s="5"/>
      <c r="E179" s="5"/>
      <c r="F179" s="5"/>
    </row>
    <row r="180" spans="2:6" ht="13.2" customHeight="1" x14ac:dyDescent="0.25">
      <c r="B180" s="23"/>
      <c r="C180" s="23"/>
      <c r="D180" s="5"/>
      <c r="E180" s="5"/>
      <c r="F180" s="5"/>
    </row>
    <row r="181" spans="2:6" ht="13.2" customHeight="1" x14ac:dyDescent="0.25">
      <c r="B181" s="23"/>
      <c r="C181" s="23"/>
      <c r="D181" s="5"/>
      <c r="E181" s="5"/>
      <c r="F181" s="5"/>
    </row>
    <row r="182" spans="2:6" ht="13.2" customHeight="1" x14ac:dyDescent="0.25">
      <c r="B182" s="23"/>
      <c r="C182" s="23"/>
      <c r="D182" s="5"/>
      <c r="E182" s="5"/>
      <c r="F182" s="5"/>
    </row>
    <row r="183" spans="2:6" ht="13.2" customHeight="1" x14ac:dyDescent="0.25">
      <c r="B183" s="23"/>
      <c r="C183" s="23"/>
      <c r="D183" s="5"/>
      <c r="E183" s="5"/>
      <c r="F183" s="5"/>
    </row>
    <row r="184" spans="2:6" ht="13.2" customHeight="1" x14ac:dyDescent="0.25">
      <c r="B184" s="23"/>
      <c r="C184" s="23"/>
      <c r="D184" s="5"/>
      <c r="E184" s="5"/>
      <c r="F184" s="5"/>
    </row>
    <row r="185" spans="2:6" ht="13.2" customHeight="1" x14ac:dyDescent="0.25">
      <c r="B185" s="23"/>
      <c r="C185" s="23"/>
      <c r="D185" s="5"/>
      <c r="E185" s="5"/>
      <c r="F185" s="5"/>
    </row>
    <row r="186" spans="2:6" ht="13.2" customHeight="1" x14ac:dyDescent="0.25">
      <c r="B186" s="23"/>
      <c r="C186" s="23"/>
      <c r="D186" s="5"/>
      <c r="E186" s="5"/>
      <c r="F186" s="5"/>
    </row>
    <row r="187" spans="2:6" ht="13.2" customHeight="1" x14ac:dyDescent="0.25">
      <c r="B187" s="23"/>
      <c r="C187" s="23"/>
      <c r="D187" s="5"/>
      <c r="E187" s="5"/>
      <c r="F187" s="5"/>
    </row>
    <row r="188" spans="2:6" ht="13.2" customHeight="1" x14ac:dyDescent="0.25">
      <c r="B188" s="23"/>
      <c r="C188" s="23"/>
      <c r="D188" s="5"/>
      <c r="E188" s="5"/>
      <c r="F188" s="5"/>
    </row>
    <row r="189" spans="2:6" ht="13.2" customHeight="1" x14ac:dyDescent="0.25">
      <c r="B189" s="5"/>
      <c r="C189" s="5"/>
      <c r="D189" s="5"/>
      <c r="E189" s="5"/>
      <c r="F189" s="5"/>
    </row>
    <row r="190" spans="2:6" ht="13.2" customHeight="1" x14ac:dyDescent="0.25">
      <c r="B190" s="5"/>
      <c r="C190" s="5"/>
      <c r="D190" s="5"/>
      <c r="E190" s="5"/>
      <c r="F190" s="5"/>
    </row>
    <row r="191" spans="2:6" ht="13.2" customHeight="1" x14ac:dyDescent="0.25">
      <c r="B191" s="5"/>
      <c r="C191" s="5"/>
      <c r="D191" s="5"/>
      <c r="E191" s="5"/>
      <c r="F191" s="5"/>
    </row>
    <row r="192" spans="2:6" ht="13.2" customHeight="1" x14ac:dyDescent="0.25">
      <c r="B192" s="5"/>
      <c r="C192" s="5"/>
      <c r="D192" s="5"/>
      <c r="E192" s="5"/>
      <c r="F192" s="5"/>
    </row>
    <row r="193" spans="2:6" ht="13.2" customHeight="1" x14ac:dyDescent="0.25">
      <c r="B193" s="5"/>
      <c r="C193" s="5"/>
      <c r="D193" s="5"/>
      <c r="E193" s="5"/>
      <c r="F193" s="5"/>
    </row>
    <row r="194" spans="2:6" ht="13.2" customHeight="1" x14ac:dyDescent="0.25">
      <c r="B194" s="5"/>
      <c r="C194" s="5"/>
      <c r="D194" s="5"/>
      <c r="E194" s="5"/>
      <c r="F194" s="5"/>
    </row>
    <row r="195" spans="2:6" ht="13.2" customHeight="1" x14ac:dyDescent="0.25">
      <c r="B195" s="5"/>
      <c r="C195" s="5"/>
      <c r="D195" s="5"/>
      <c r="E195" s="5"/>
      <c r="F195" s="5"/>
    </row>
    <row r="196" spans="2:6" ht="13.2" customHeight="1" x14ac:dyDescent="0.25">
      <c r="B196" s="5"/>
      <c r="C196" s="5"/>
      <c r="D196" s="5"/>
      <c r="E196" s="5"/>
      <c r="F196" s="5"/>
    </row>
    <row r="197" spans="2:6" ht="13.2" customHeight="1" x14ac:dyDescent="0.25">
      <c r="B197" s="5"/>
      <c r="C197" s="5"/>
      <c r="D197" s="5"/>
      <c r="E197" s="5"/>
      <c r="F197" s="5"/>
    </row>
    <row r="198" spans="2:6" ht="13.2" customHeight="1" x14ac:dyDescent="0.25">
      <c r="B198" s="5"/>
      <c r="C198" s="5"/>
      <c r="D198" s="5"/>
      <c r="E198" s="5"/>
      <c r="F198" s="5"/>
    </row>
    <row r="199" spans="2:6" ht="13.2" customHeight="1" x14ac:dyDescent="0.25">
      <c r="B199" s="5"/>
      <c r="C199" s="5"/>
      <c r="D199" s="5"/>
      <c r="E199" s="5"/>
      <c r="F199" s="5"/>
    </row>
    <row r="200" spans="2:6" ht="13.2" customHeight="1" x14ac:dyDescent="0.25">
      <c r="B200" s="5"/>
      <c r="C200" s="5"/>
      <c r="D200" s="5"/>
      <c r="E200" s="5"/>
      <c r="F200" s="5"/>
    </row>
    <row r="201" spans="2:6" ht="13.2" customHeight="1" x14ac:dyDescent="0.25">
      <c r="B201" s="5"/>
      <c r="C201" s="5"/>
      <c r="D201" s="5"/>
      <c r="E201" s="5"/>
      <c r="F201" s="5"/>
    </row>
    <row r="202" spans="2:6" ht="13.2" customHeight="1" x14ac:dyDescent="0.25">
      <c r="B202" s="5"/>
      <c r="C202" s="5"/>
      <c r="D202" s="5"/>
      <c r="E202" s="5"/>
      <c r="F202" s="5"/>
    </row>
    <row r="203" spans="2:6" ht="13.2" customHeight="1" x14ac:dyDescent="0.25">
      <c r="B203" s="5"/>
      <c r="C203" s="5"/>
      <c r="D203" s="5"/>
      <c r="E203" s="5"/>
      <c r="F203" s="5"/>
    </row>
    <row r="204" spans="2:6" ht="13.2" customHeight="1" x14ac:dyDescent="0.25">
      <c r="B204" s="5"/>
      <c r="C204" s="5"/>
      <c r="D204" s="5"/>
      <c r="E204" s="5"/>
      <c r="F204" s="5"/>
    </row>
    <row r="205" spans="2:6" ht="13.2" customHeight="1" x14ac:dyDescent="0.25">
      <c r="B205" s="5"/>
      <c r="C205" s="5"/>
      <c r="D205" s="5"/>
      <c r="E205" s="5"/>
      <c r="F205" s="5"/>
    </row>
    <row r="206" spans="2:6" ht="13.2" customHeight="1" x14ac:dyDescent="0.25">
      <c r="B206" s="5"/>
      <c r="C206" s="5"/>
      <c r="D206" s="5"/>
      <c r="E206" s="5"/>
      <c r="F206" s="5"/>
    </row>
    <row r="207" spans="2:6" ht="13.2" customHeight="1" x14ac:dyDescent="0.25">
      <c r="B207" s="5"/>
      <c r="C207" s="5"/>
      <c r="D207" s="5"/>
      <c r="E207" s="5"/>
      <c r="F207" s="5"/>
    </row>
    <row r="208" spans="2:6" ht="13.2" customHeight="1" x14ac:dyDescent="0.25">
      <c r="B208" s="5"/>
      <c r="C208" s="5"/>
      <c r="D208" s="5"/>
      <c r="E208" s="5"/>
      <c r="F208" s="5"/>
    </row>
    <row r="209" spans="2:6" ht="13.2" customHeight="1" x14ac:dyDescent="0.25">
      <c r="B209" s="5"/>
      <c r="C209" s="5"/>
      <c r="D209" s="5"/>
      <c r="E209" s="5"/>
      <c r="F209" s="5"/>
    </row>
    <row r="210" spans="2:6" ht="13.2" customHeight="1" x14ac:dyDescent="0.25">
      <c r="B210" s="5"/>
      <c r="C210" s="5"/>
      <c r="D210" s="5"/>
      <c r="E210" s="5"/>
      <c r="F210" s="5"/>
    </row>
    <row r="211" spans="2:6" ht="13.2" customHeight="1" x14ac:dyDescent="0.25">
      <c r="B211" s="5"/>
      <c r="C211" s="5"/>
      <c r="D211" s="5"/>
      <c r="E211" s="5"/>
      <c r="F211" s="5"/>
    </row>
    <row r="212" spans="2:6" ht="13.2" customHeight="1" x14ac:dyDescent="0.25">
      <c r="B212" s="5"/>
      <c r="C212" s="5"/>
      <c r="D212" s="5"/>
      <c r="E212" s="5"/>
      <c r="F212" s="5"/>
    </row>
    <row r="213" spans="2:6" ht="13.2" customHeight="1" x14ac:dyDescent="0.25">
      <c r="B213" s="5"/>
      <c r="C213" s="5"/>
      <c r="D213" s="5"/>
      <c r="E213" s="5"/>
      <c r="F213" s="5"/>
    </row>
    <row r="214" spans="2:6" ht="13.2" customHeight="1" x14ac:dyDescent="0.25">
      <c r="B214" s="5"/>
      <c r="C214" s="5"/>
      <c r="D214" s="5"/>
      <c r="E214" s="5"/>
      <c r="F214" s="5"/>
    </row>
    <row r="215" spans="2:6" ht="13.2" customHeight="1" x14ac:dyDescent="0.25">
      <c r="B215" s="5"/>
      <c r="C215" s="5"/>
      <c r="D215" s="5"/>
      <c r="E215" s="5"/>
      <c r="F215" s="5"/>
    </row>
    <row r="216" spans="2:6" ht="13.2" customHeight="1" x14ac:dyDescent="0.25">
      <c r="B216" s="5"/>
      <c r="C216" s="5"/>
      <c r="D216" s="5"/>
      <c r="E216" s="5"/>
      <c r="F216" s="5"/>
    </row>
    <row r="217" spans="2:6" ht="13.2" customHeight="1" x14ac:dyDescent="0.25">
      <c r="B217" s="5"/>
      <c r="C217" s="5"/>
      <c r="D217" s="5"/>
      <c r="E217" s="5"/>
      <c r="F217" s="5"/>
    </row>
    <row r="218" spans="2:6" ht="13.2" customHeight="1" x14ac:dyDescent="0.25">
      <c r="B218" s="5"/>
      <c r="C218" s="5"/>
      <c r="D218" s="5"/>
      <c r="E218" s="5"/>
      <c r="F218" s="5"/>
    </row>
    <row r="219" spans="2:6" ht="13.2" customHeight="1" x14ac:dyDescent="0.25">
      <c r="B219" s="5"/>
      <c r="C219" s="5"/>
      <c r="D219" s="5"/>
      <c r="E219" s="5"/>
      <c r="F219" s="5"/>
    </row>
    <row r="220" spans="2:6" ht="13.2" customHeight="1" x14ac:dyDescent="0.25">
      <c r="B220" s="5"/>
      <c r="C220" s="5"/>
      <c r="D220" s="5"/>
      <c r="E220" s="5"/>
      <c r="F220" s="5"/>
    </row>
    <row r="221" spans="2:6" ht="13.2" customHeight="1" x14ac:dyDescent="0.25">
      <c r="B221" s="5"/>
      <c r="C221" s="5"/>
      <c r="D221" s="5"/>
      <c r="E221" s="5"/>
      <c r="F221" s="5"/>
    </row>
    <row r="222" spans="2:6" ht="13.2" customHeight="1" x14ac:dyDescent="0.25">
      <c r="B222" s="5"/>
      <c r="C222" s="5"/>
      <c r="D222" s="5"/>
      <c r="E222" s="5"/>
      <c r="F222" s="5"/>
    </row>
    <row r="223" spans="2:6" ht="13.2" customHeight="1" x14ac:dyDescent="0.25">
      <c r="B223" s="5"/>
      <c r="C223" s="5"/>
      <c r="D223" s="5"/>
      <c r="E223" s="5"/>
      <c r="F223" s="5"/>
    </row>
    <row r="224" spans="2:6" ht="13.2" customHeight="1" x14ac:dyDescent="0.25">
      <c r="B224" s="5"/>
      <c r="C224" s="5"/>
      <c r="D224" s="5"/>
      <c r="E224" s="5"/>
      <c r="F224" s="5"/>
    </row>
    <row r="225" spans="2:6" ht="13.2" customHeight="1" x14ac:dyDescent="0.25">
      <c r="B225" s="5"/>
      <c r="C225" s="5"/>
      <c r="D225" s="5"/>
      <c r="E225" s="5"/>
      <c r="F225" s="5"/>
    </row>
    <row r="226" spans="2:6" x14ac:dyDescent="0.25">
      <c r="B226" s="5"/>
      <c r="C226" s="5"/>
      <c r="D226" s="5"/>
      <c r="E226" s="5"/>
      <c r="F226" s="5"/>
    </row>
    <row r="227" spans="2:6" x14ac:dyDescent="0.25">
      <c r="B227" s="5"/>
      <c r="C227" s="5"/>
      <c r="D227" s="5"/>
      <c r="E227" s="5"/>
      <c r="F227" s="5"/>
    </row>
    <row r="228" spans="2:6" x14ac:dyDescent="0.25">
      <c r="B228" s="5"/>
      <c r="C228" s="5"/>
      <c r="D228" s="5"/>
      <c r="E228" s="5"/>
      <c r="F228" s="5"/>
    </row>
    <row r="229" spans="2:6" x14ac:dyDescent="0.25">
      <c r="B229" s="5"/>
      <c r="C229" s="5"/>
      <c r="D229" s="5"/>
      <c r="E229" s="5"/>
      <c r="F229" s="5"/>
    </row>
    <row r="230" spans="2:6" x14ac:dyDescent="0.25">
      <c r="B230" s="3"/>
      <c r="C230" s="3"/>
      <c r="D230" s="5"/>
      <c r="E230" s="5"/>
      <c r="F230" s="5"/>
    </row>
    <row r="231" spans="2:6" x14ac:dyDescent="0.25">
      <c r="B231" s="3"/>
      <c r="C231" s="3"/>
      <c r="D231" s="5"/>
      <c r="E231" s="5"/>
      <c r="F231" s="5"/>
    </row>
    <row r="232" spans="2:6" x14ac:dyDescent="0.25">
      <c r="B232" s="3"/>
      <c r="C232" s="3"/>
      <c r="D232" s="5"/>
      <c r="E232" s="5"/>
      <c r="F232" s="5"/>
    </row>
    <row r="233" spans="2:6" x14ac:dyDescent="0.25">
      <c r="B233" s="3"/>
      <c r="C233" s="3"/>
      <c r="D233" s="5"/>
      <c r="E233" s="5"/>
      <c r="F233" s="5"/>
    </row>
    <row r="234" spans="2:6" x14ac:dyDescent="0.25">
      <c r="B234" s="3"/>
      <c r="C234" s="3"/>
      <c r="D234" s="5"/>
      <c r="E234" s="5"/>
      <c r="F234" s="5"/>
    </row>
    <row r="235" spans="2:6" x14ac:dyDescent="0.25">
      <c r="B235" s="3"/>
      <c r="C235" s="3"/>
      <c r="D235" s="5"/>
      <c r="E235" s="5"/>
      <c r="F235" s="5"/>
    </row>
    <row r="236" spans="2:6" x14ac:dyDescent="0.25">
      <c r="B236" s="3"/>
      <c r="C236" s="3"/>
      <c r="D236" s="5"/>
      <c r="E236" s="5"/>
      <c r="F236" s="5"/>
    </row>
    <row r="237" spans="2:6" x14ac:dyDescent="0.25">
      <c r="B237" s="3"/>
      <c r="C237" s="3"/>
      <c r="D237" s="5"/>
      <c r="E237" s="5"/>
      <c r="F237" s="5"/>
    </row>
    <row r="238" spans="2:6" x14ac:dyDescent="0.25">
      <c r="B238" s="3"/>
      <c r="C238" s="3"/>
      <c r="D238" s="5"/>
      <c r="E238" s="5"/>
      <c r="F238" s="5"/>
    </row>
    <row r="239" spans="2:6" x14ac:dyDescent="0.25">
      <c r="B239" s="3"/>
      <c r="C239" s="3"/>
      <c r="D239" s="5"/>
      <c r="E239" s="5"/>
      <c r="F239" s="5"/>
    </row>
    <row r="240" spans="2:6" x14ac:dyDescent="0.25">
      <c r="B240" s="3"/>
      <c r="C240" s="3"/>
      <c r="D240" s="5"/>
      <c r="E240" s="5"/>
      <c r="F240" s="5"/>
    </row>
    <row r="241" spans="2:6" x14ac:dyDescent="0.25">
      <c r="B241" s="3"/>
      <c r="C241" s="3"/>
      <c r="D241" s="5"/>
      <c r="E241" s="5"/>
      <c r="F241" s="5"/>
    </row>
    <row r="242" spans="2:6" x14ac:dyDescent="0.25">
      <c r="B242" s="3"/>
      <c r="C242" s="3"/>
      <c r="D242" s="5"/>
      <c r="E242" s="5"/>
      <c r="F242" s="5"/>
    </row>
    <row r="243" spans="2:6" x14ac:dyDescent="0.25">
      <c r="B243" s="3"/>
      <c r="C243" s="3"/>
      <c r="D243" s="5"/>
      <c r="E243" s="5"/>
      <c r="F243" s="5"/>
    </row>
    <row r="244" spans="2:6" x14ac:dyDescent="0.25">
      <c r="B244" s="3"/>
      <c r="C244" s="3"/>
      <c r="D244" s="5"/>
      <c r="E244" s="5"/>
      <c r="F244" s="5"/>
    </row>
    <row r="245" spans="2:6" x14ac:dyDescent="0.25">
      <c r="B245" s="3"/>
      <c r="C245" s="3"/>
      <c r="D245" s="5"/>
      <c r="E245" s="5"/>
      <c r="F245" s="5"/>
    </row>
    <row r="246" spans="2:6" x14ac:dyDescent="0.25">
      <c r="B246" s="3"/>
      <c r="C246" s="3"/>
      <c r="D246" s="3"/>
      <c r="E246" s="3"/>
      <c r="F246" s="3"/>
    </row>
    <row r="247" spans="2:6" x14ac:dyDescent="0.25">
      <c r="B247" s="3"/>
      <c r="C247" s="3"/>
      <c r="D247" s="3"/>
      <c r="E247" s="3"/>
      <c r="F247" s="3"/>
    </row>
    <row r="248" spans="2:6" x14ac:dyDescent="0.25">
      <c r="B248" s="3"/>
      <c r="C248" s="3"/>
      <c r="D248" s="3"/>
      <c r="E248" s="3"/>
      <c r="F248" s="3"/>
    </row>
    <row r="249" spans="2:6" x14ac:dyDescent="0.25">
      <c r="B249" s="3"/>
      <c r="C249" s="3"/>
      <c r="D249" s="3"/>
      <c r="E249" s="3"/>
      <c r="F249" s="3"/>
    </row>
    <row r="250" spans="2:6" x14ac:dyDescent="0.25">
      <c r="B250" s="3"/>
      <c r="C250" s="3"/>
      <c r="D250" s="3"/>
      <c r="E250" s="3"/>
      <c r="F250" s="3"/>
    </row>
    <row r="251" spans="2:6" x14ac:dyDescent="0.25">
      <c r="D251" s="3"/>
      <c r="E251" s="3"/>
      <c r="F251" s="3"/>
    </row>
    <row r="252" spans="2:6" x14ac:dyDescent="0.25">
      <c r="D252" s="3"/>
      <c r="E252" s="3"/>
      <c r="F252" s="3"/>
    </row>
    <row r="253" spans="2:6" x14ac:dyDescent="0.25">
      <c r="D253" s="3"/>
      <c r="E253" s="3"/>
      <c r="F253" s="3"/>
    </row>
    <row r="254" spans="2:6" x14ac:dyDescent="0.25">
      <c r="D254" s="3"/>
      <c r="E254" s="3"/>
      <c r="F254" s="3"/>
    </row>
    <row r="255" spans="2:6" x14ac:dyDescent="0.25">
      <c r="D255" s="3"/>
      <c r="E255" s="3"/>
      <c r="F255" s="3"/>
    </row>
    <row r="256" spans="2:6" x14ac:dyDescent="0.25">
      <c r="D256" s="3"/>
      <c r="E256" s="3"/>
      <c r="F256" s="3"/>
    </row>
    <row r="257" spans="4:6" x14ac:dyDescent="0.25">
      <c r="D257" s="3"/>
      <c r="E257" s="3"/>
      <c r="F257" s="3"/>
    </row>
    <row r="258" spans="4:6" x14ac:dyDescent="0.25">
      <c r="D258" s="3"/>
      <c r="E258" s="3"/>
      <c r="F258" s="3"/>
    </row>
    <row r="259" spans="4:6" x14ac:dyDescent="0.25">
      <c r="D259" s="3"/>
      <c r="E259" s="3"/>
      <c r="F259" s="3"/>
    </row>
    <row r="260" spans="4:6" x14ac:dyDescent="0.25">
      <c r="D260" s="3"/>
      <c r="E260" s="3"/>
      <c r="F260" s="3"/>
    </row>
    <row r="261" spans="4:6" x14ac:dyDescent="0.25">
      <c r="D261" s="3"/>
      <c r="E261" s="3"/>
      <c r="F261" s="3"/>
    </row>
    <row r="262" spans="4:6" x14ac:dyDescent="0.25">
      <c r="D262" s="3"/>
      <c r="E262" s="3"/>
      <c r="F262" s="3"/>
    </row>
    <row r="263" spans="4:6" x14ac:dyDescent="0.25">
      <c r="D263" s="3"/>
      <c r="E263" s="3"/>
      <c r="F263" s="3"/>
    </row>
    <row r="264" spans="4:6" x14ac:dyDescent="0.25">
      <c r="D264" s="3"/>
      <c r="E264" s="3"/>
      <c r="F264" s="3"/>
    </row>
    <row r="265" spans="4:6" x14ac:dyDescent="0.25">
      <c r="D265" s="3"/>
      <c r="E265" s="3"/>
      <c r="F265" s="3"/>
    </row>
    <row r="266" spans="4:6" x14ac:dyDescent="0.25">
      <c r="D266" s="3"/>
      <c r="E266" s="3"/>
      <c r="F266" s="3"/>
    </row>
  </sheetData>
  <sortState ref="A5:AT11">
    <sortCondition descending="1" ref="D5:D11"/>
  </sortState>
  <mergeCells count="3">
    <mergeCell ref="W2:AH2"/>
    <mergeCell ref="G2:J2"/>
    <mergeCell ref="K2: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AH211"/>
  <sheetViews>
    <sheetView zoomScale="90" zoomScaleNormal="9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P36" sqref="P36"/>
    </sheetView>
  </sheetViews>
  <sheetFormatPr defaultColWidth="9.109375" defaultRowHeight="13.2" x14ac:dyDescent="0.25"/>
  <cols>
    <col min="1" max="1" width="3.77734375" style="3" customWidth="1"/>
    <col min="2" max="2" width="25.77734375" style="3" customWidth="1"/>
    <col min="3" max="6" width="4.77734375" style="3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9" customWidth="1"/>
    <col min="14" max="14" width="3.77734375" style="9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style="1" customWidth="1"/>
    <col min="22" max="22" width="3.77734375" style="1" customWidth="1"/>
    <col min="23" max="23" width="7.77734375" style="1" customWidth="1"/>
    <col min="24" max="24" width="3.77734375" style="1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16384" width="9.109375" style="3"/>
  </cols>
  <sheetData>
    <row r="1" spans="1:34" ht="13.8" thickBot="1" x14ac:dyDescent="0.3"/>
    <row r="2" spans="1:34" ht="13.8" thickBot="1" x14ac:dyDescent="0.3">
      <c r="B2" s="175" t="s">
        <v>266</v>
      </c>
      <c r="C2" s="69"/>
      <c r="D2" s="70"/>
      <c r="E2" s="70"/>
      <c r="F2" s="70"/>
      <c r="G2" s="488" t="s">
        <v>259</v>
      </c>
      <c r="H2" s="489"/>
      <c r="I2" s="489"/>
      <c r="J2" s="490"/>
      <c r="K2" s="488" t="s">
        <v>263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90"/>
      <c r="W2" s="488" t="s">
        <v>273</v>
      </c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2"/>
    </row>
    <row r="3" spans="1:34" x14ac:dyDescent="0.25">
      <c r="B3" s="350" t="s">
        <v>294</v>
      </c>
      <c r="C3" s="71"/>
      <c r="D3" s="68" t="s">
        <v>7</v>
      </c>
      <c r="E3" s="68" t="s">
        <v>11</v>
      </c>
      <c r="F3" s="68" t="s">
        <v>12</v>
      </c>
      <c r="G3" s="202" t="s">
        <v>6</v>
      </c>
      <c r="H3" s="73"/>
      <c r="I3" s="73" t="s">
        <v>6</v>
      </c>
      <c r="J3" s="74"/>
      <c r="K3" s="164" t="s">
        <v>6</v>
      </c>
      <c r="L3" s="163"/>
      <c r="M3" s="160" t="s">
        <v>6</v>
      </c>
      <c r="N3" s="163"/>
      <c r="O3" s="159" t="s">
        <v>6</v>
      </c>
      <c r="P3" s="159"/>
      <c r="Q3" s="160" t="s">
        <v>6</v>
      </c>
      <c r="R3" s="160"/>
      <c r="S3" s="159" t="s">
        <v>6</v>
      </c>
      <c r="T3" s="171"/>
      <c r="U3" s="159" t="s">
        <v>6</v>
      </c>
      <c r="V3" s="215"/>
      <c r="W3" s="230" t="s">
        <v>6</v>
      </c>
      <c r="X3" s="84"/>
      <c r="Y3" s="84" t="s">
        <v>6</v>
      </c>
      <c r="Z3" s="84"/>
      <c r="AA3" s="84" t="s">
        <v>6</v>
      </c>
      <c r="AB3" s="84"/>
      <c r="AC3" s="84" t="s">
        <v>6</v>
      </c>
      <c r="AD3" s="84"/>
      <c r="AE3" s="84" t="s">
        <v>6</v>
      </c>
      <c r="AF3" s="84"/>
      <c r="AG3" s="84" t="s">
        <v>6</v>
      </c>
      <c r="AH3" s="85"/>
    </row>
    <row r="4" spans="1:34" s="2" customFormat="1" ht="13.2" customHeight="1" x14ac:dyDescent="0.25">
      <c r="B4" s="67" t="s">
        <v>0</v>
      </c>
      <c r="C4" s="67" t="s">
        <v>8</v>
      </c>
      <c r="D4" s="67" t="s">
        <v>5</v>
      </c>
      <c r="E4" s="67" t="s">
        <v>5</v>
      </c>
      <c r="F4" s="67" t="s">
        <v>5</v>
      </c>
      <c r="G4" s="203" t="s">
        <v>9</v>
      </c>
      <c r="H4" s="103" t="s">
        <v>5</v>
      </c>
      <c r="I4" s="104" t="s">
        <v>10</v>
      </c>
      <c r="J4" s="105" t="s">
        <v>5</v>
      </c>
      <c r="K4" s="140" t="s">
        <v>19</v>
      </c>
      <c r="L4" s="97" t="s">
        <v>5</v>
      </c>
      <c r="M4" s="106" t="s">
        <v>1</v>
      </c>
      <c r="N4" s="97" t="s">
        <v>5</v>
      </c>
      <c r="O4" s="98" t="s">
        <v>2</v>
      </c>
      <c r="P4" s="97" t="s">
        <v>5</v>
      </c>
      <c r="Q4" s="98" t="s">
        <v>3</v>
      </c>
      <c r="R4" s="97" t="s">
        <v>5</v>
      </c>
      <c r="S4" s="98" t="s">
        <v>4</v>
      </c>
      <c r="T4" s="99" t="s">
        <v>5</v>
      </c>
      <c r="U4" s="98" t="s">
        <v>252</v>
      </c>
      <c r="V4" s="141" t="s">
        <v>5</v>
      </c>
      <c r="W4" s="107" t="s">
        <v>19</v>
      </c>
      <c r="X4" s="108" t="s">
        <v>5</v>
      </c>
      <c r="Y4" s="109" t="s">
        <v>21</v>
      </c>
      <c r="Z4" s="108" t="s">
        <v>5</v>
      </c>
      <c r="AA4" s="109" t="s">
        <v>1</v>
      </c>
      <c r="AB4" s="108" t="s">
        <v>5</v>
      </c>
      <c r="AC4" s="109" t="s">
        <v>2</v>
      </c>
      <c r="AD4" s="108" t="s">
        <v>5</v>
      </c>
      <c r="AE4" s="109" t="s">
        <v>3</v>
      </c>
      <c r="AF4" s="108" t="s">
        <v>5</v>
      </c>
      <c r="AG4" s="109" t="s">
        <v>4</v>
      </c>
      <c r="AH4" s="134" t="s">
        <v>5</v>
      </c>
    </row>
    <row r="5" spans="1:34" ht="13.2" customHeight="1" x14ac:dyDescent="0.25">
      <c r="A5" s="445">
        <v>1</v>
      </c>
      <c r="B5" s="440" t="s">
        <v>47</v>
      </c>
      <c r="C5" s="183" t="s">
        <v>44</v>
      </c>
      <c r="D5" s="10">
        <f t="shared" ref="D5:D23" si="0">E5+F5</f>
        <v>186</v>
      </c>
      <c r="E5" s="29">
        <f>SUM(L5+N5+P5+R5+X5+AB5+AF5)</f>
        <v>158</v>
      </c>
      <c r="F5" s="90">
        <f>J5+V5</f>
        <v>28</v>
      </c>
      <c r="G5" s="45">
        <v>18</v>
      </c>
      <c r="H5" s="147">
        <v>1</v>
      </c>
      <c r="I5" s="11">
        <v>1</v>
      </c>
      <c r="J5" s="340">
        <v>16</v>
      </c>
      <c r="K5" s="93">
        <v>2</v>
      </c>
      <c r="L5" s="338">
        <v>21</v>
      </c>
      <c r="M5" s="17">
        <v>1</v>
      </c>
      <c r="N5" s="338">
        <v>25</v>
      </c>
      <c r="O5" s="17">
        <v>1</v>
      </c>
      <c r="P5" s="338">
        <v>16</v>
      </c>
      <c r="Q5" s="17">
        <v>1</v>
      </c>
      <c r="R5" s="338">
        <v>25</v>
      </c>
      <c r="S5" s="17">
        <v>1</v>
      </c>
      <c r="T5" s="16">
        <v>16</v>
      </c>
      <c r="U5" s="17">
        <v>7</v>
      </c>
      <c r="V5" s="340">
        <v>12</v>
      </c>
      <c r="W5" s="19">
        <v>2</v>
      </c>
      <c r="X5" s="338">
        <v>21</v>
      </c>
      <c r="Y5" s="28">
        <v>1</v>
      </c>
      <c r="Z5" s="20">
        <v>16</v>
      </c>
      <c r="AA5" s="28">
        <v>1</v>
      </c>
      <c r="AB5" s="338">
        <v>25</v>
      </c>
      <c r="AC5" s="21">
        <v>1</v>
      </c>
      <c r="AD5" s="20">
        <v>16</v>
      </c>
      <c r="AE5" s="28">
        <v>1</v>
      </c>
      <c r="AF5" s="338">
        <v>25</v>
      </c>
      <c r="AG5" s="28">
        <v>2</v>
      </c>
      <c r="AH5" s="36">
        <v>13</v>
      </c>
    </row>
    <row r="6" spans="1:34" ht="13.2" customHeight="1" x14ac:dyDescent="0.25">
      <c r="A6" s="445">
        <v>2</v>
      </c>
      <c r="B6" s="437" t="s">
        <v>46</v>
      </c>
      <c r="C6" s="178" t="s">
        <v>26</v>
      </c>
      <c r="D6" s="10">
        <f t="shared" si="0"/>
        <v>162</v>
      </c>
      <c r="E6" s="29">
        <f>SUM(N6+P6+R6+T6+X6+AB6+AF6)</f>
        <v>129</v>
      </c>
      <c r="F6" s="90">
        <f>J6+V6</f>
        <v>33</v>
      </c>
      <c r="G6" s="45">
        <v>0</v>
      </c>
      <c r="H6" s="147">
        <v>0</v>
      </c>
      <c r="I6" s="11">
        <v>1</v>
      </c>
      <c r="J6" s="340">
        <v>16</v>
      </c>
      <c r="K6" s="93">
        <v>5</v>
      </c>
      <c r="L6" s="16">
        <v>14</v>
      </c>
      <c r="M6" s="17">
        <v>2</v>
      </c>
      <c r="N6" s="338">
        <v>21</v>
      </c>
      <c r="O6" s="17">
        <v>1</v>
      </c>
      <c r="P6" s="338">
        <v>16</v>
      </c>
      <c r="Q6" s="17">
        <v>2</v>
      </c>
      <c r="R6" s="338">
        <v>21</v>
      </c>
      <c r="S6" s="17">
        <v>1</v>
      </c>
      <c r="T6" s="338">
        <v>16</v>
      </c>
      <c r="U6" s="17">
        <v>3</v>
      </c>
      <c r="V6" s="340">
        <v>17</v>
      </c>
      <c r="W6" s="19">
        <v>3</v>
      </c>
      <c r="X6" s="338">
        <v>17</v>
      </c>
      <c r="Y6" s="28">
        <v>1</v>
      </c>
      <c r="Z6" s="20">
        <v>16</v>
      </c>
      <c r="AA6" s="21">
        <v>2</v>
      </c>
      <c r="AB6" s="338">
        <v>21</v>
      </c>
      <c r="AC6" s="21">
        <v>1</v>
      </c>
      <c r="AD6" s="20">
        <v>16</v>
      </c>
      <c r="AE6" s="21">
        <v>3</v>
      </c>
      <c r="AF6" s="338">
        <v>17</v>
      </c>
      <c r="AG6" s="21">
        <v>2</v>
      </c>
      <c r="AH6" s="36">
        <v>13</v>
      </c>
    </row>
    <row r="7" spans="1:34" ht="13.2" customHeight="1" x14ac:dyDescent="0.25">
      <c r="A7" s="445">
        <v>3</v>
      </c>
      <c r="B7" s="439" t="s">
        <v>98</v>
      </c>
      <c r="C7" s="178" t="s">
        <v>32</v>
      </c>
      <c r="D7" s="10">
        <f t="shared" si="0"/>
        <v>129</v>
      </c>
      <c r="E7" s="29">
        <f>SUM(L7+N7+R7+T7+X7+AB7+AG7)</f>
        <v>95</v>
      </c>
      <c r="F7" s="90">
        <f>H7+V7</f>
        <v>34</v>
      </c>
      <c r="G7" s="45">
        <v>2</v>
      </c>
      <c r="H7" s="423">
        <v>21</v>
      </c>
      <c r="I7" s="11">
        <v>0</v>
      </c>
      <c r="J7" s="12">
        <v>0</v>
      </c>
      <c r="K7" s="93">
        <v>3</v>
      </c>
      <c r="L7" s="338">
        <v>17</v>
      </c>
      <c r="M7" s="17">
        <v>4</v>
      </c>
      <c r="N7" s="338">
        <v>15</v>
      </c>
      <c r="O7" s="17">
        <v>3</v>
      </c>
      <c r="P7" s="16">
        <v>10</v>
      </c>
      <c r="Q7" s="17">
        <v>3</v>
      </c>
      <c r="R7" s="338">
        <v>17</v>
      </c>
      <c r="S7" s="17">
        <v>2</v>
      </c>
      <c r="T7" s="338">
        <v>13</v>
      </c>
      <c r="U7" s="17">
        <v>6</v>
      </c>
      <c r="V7" s="340">
        <v>13</v>
      </c>
      <c r="W7" s="19">
        <v>4</v>
      </c>
      <c r="X7" s="338">
        <v>15</v>
      </c>
      <c r="Y7" s="21">
        <v>2</v>
      </c>
      <c r="Z7" s="20">
        <v>13</v>
      </c>
      <c r="AA7" s="21">
        <v>4</v>
      </c>
      <c r="AB7" s="338">
        <v>15</v>
      </c>
      <c r="AC7" s="21">
        <v>4</v>
      </c>
      <c r="AD7" s="20">
        <v>8</v>
      </c>
      <c r="AE7" s="21">
        <v>4</v>
      </c>
      <c r="AF7" s="338">
        <v>15</v>
      </c>
      <c r="AG7" s="21">
        <v>3</v>
      </c>
      <c r="AH7" s="36">
        <v>10</v>
      </c>
    </row>
    <row r="8" spans="1:34" ht="13.2" customHeight="1" x14ac:dyDescent="0.25">
      <c r="A8" s="445">
        <v>4</v>
      </c>
      <c r="B8" s="440" t="s">
        <v>99</v>
      </c>
      <c r="C8" s="178" t="s">
        <v>26</v>
      </c>
      <c r="D8" s="10">
        <f t="shared" si="0"/>
        <v>91</v>
      </c>
      <c r="E8" s="29">
        <f>SUM(L8+N8+P8+R8+T8+AB8+AF8)</f>
        <v>64</v>
      </c>
      <c r="F8" s="90">
        <f>H8+V8</f>
        <v>27</v>
      </c>
      <c r="G8" s="45">
        <v>6</v>
      </c>
      <c r="H8" s="423">
        <v>13</v>
      </c>
      <c r="I8" s="11">
        <v>4</v>
      </c>
      <c r="J8" s="12">
        <v>8</v>
      </c>
      <c r="K8" s="93">
        <v>11</v>
      </c>
      <c r="L8" s="338">
        <v>8</v>
      </c>
      <c r="M8" s="17">
        <v>6</v>
      </c>
      <c r="N8" s="338">
        <v>13</v>
      </c>
      <c r="O8" s="17">
        <v>6</v>
      </c>
      <c r="P8" s="338">
        <v>6</v>
      </c>
      <c r="Q8" s="17">
        <v>7</v>
      </c>
      <c r="R8" s="338">
        <v>12</v>
      </c>
      <c r="S8" s="17">
        <v>4</v>
      </c>
      <c r="T8" s="338">
        <v>8</v>
      </c>
      <c r="U8" s="17">
        <v>5</v>
      </c>
      <c r="V8" s="340">
        <v>14</v>
      </c>
      <c r="W8" s="19"/>
      <c r="X8" s="20"/>
      <c r="Y8" s="21">
        <v>8</v>
      </c>
      <c r="Z8" s="20">
        <v>4</v>
      </c>
      <c r="AA8" s="21">
        <v>11</v>
      </c>
      <c r="AB8" s="338">
        <v>8</v>
      </c>
      <c r="AC8" s="21">
        <v>6</v>
      </c>
      <c r="AD8" s="20">
        <v>6</v>
      </c>
      <c r="AE8" s="21">
        <v>10</v>
      </c>
      <c r="AF8" s="338">
        <v>9</v>
      </c>
      <c r="AG8" s="21">
        <v>6</v>
      </c>
      <c r="AH8" s="36">
        <v>6</v>
      </c>
    </row>
    <row r="9" spans="1:34" ht="13.2" customHeight="1" x14ac:dyDescent="0.25">
      <c r="A9" s="445">
        <v>5</v>
      </c>
      <c r="B9" s="437" t="s">
        <v>62</v>
      </c>
      <c r="C9" s="178" t="s">
        <v>27</v>
      </c>
      <c r="D9" s="10">
        <f t="shared" si="0"/>
        <v>72</v>
      </c>
      <c r="E9" s="29">
        <f>SUM(L9+N9+P9+R9+T9+X9+Z9)</f>
        <v>51</v>
      </c>
      <c r="F9" s="90">
        <f>H9+J9</f>
        <v>21</v>
      </c>
      <c r="G9" s="45">
        <v>8</v>
      </c>
      <c r="H9" s="423">
        <v>11</v>
      </c>
      <c r="I9" s="11">
        <v>3</v>
      </c>
      <c r="J9" s="340">
        <v>10</v>
      </c>
      <c r="K9" s="93">
        <v>12</v>
      </c>
      <c r="L9" s="338">
        <v>7</v>
      </c>
      <c r="M9" s="17">
        <v>10</v>
      </c>
      <c r="N9" s="338">
        <v>9</v>
      </c>
      <c r="O9" s="17">
        <v>5</v>
      </c>
      <c r="P9" s="338">
        <v>7</v>
      </c>
      <c r="Q9" s="17">
        <v>12</v>
      </c>
      <c r="R9" s="338">
        <v>7</v>
      </c>
      <c r="S9" s="17">
        <v>5</v>
      </c>
      <c r="T9" s="338">
        <v>7</v>
      </c>
      <c r="U9" s="17">
        <v>10</v>
      </c>
      <c r="V9" s="94">
        <v>9</v>
      </c>
      <c r="W9" s="19">
        <v>12</v>
      </c>
      <c r="X9" s="338">
        <v>7</v>
      </c>
      <c r="Y9" s="21">
        <v>5</v>
      </c>
      <c r="Z9" s="338">
        <v>7</v>
      </c>
      <c r="AA9" s="21">
        <v>12</v>
      </c>
      <c r="AB9" s="20">
        <v>7</v>
      </c>
      <c r="AC9" s="21">
        <v>5</v>
      </c>
      <c r="AD9" s="20">
        <v>7</v>
      </c>
      <c r="AE9" s="21">
        <v>14</v>
      </c>
      <c r="AF9" s="20">
        <v>5</v>
      </c>
      <c r="AG9" s="21">
        <v>7</v>
      </c>
      <c r="AH9" s="36">
        <v>5</v>
      </c>
    </row>
    <row r="10" spans="1:34" ht="13.2" customHeight="1" x14ac:dyDescent="0.25">
      <c r="A10" s="445">
        <v>6</v>
      </c>
      <c r="B10" s="437" t="s">
        <v>53</v>
      </c>
      <c r="C10" s="183" t="s">
        <v>28</v>
      </c>
      <c r="D10" s="10">
        <f t="shared" si="0"/>
        <v>69</v>
      </c>
      <c r="E10" s="29">
        <f>SUM(N10+P10+R10+T10+AD10+AF10+AH10)</f>
        <v>50</v>
      </c>
      <c r="F10" s="90">
        <f>J10+V10</f>
        <v>19</v>
      </c>
      <c r="G10" s="45">
        <v>13</v>
      </c>
      <c r="H10" s="147">
        <v>6</v>
      </c>
      <c r="I10" s="11">
        <v>4</v>
      </c>
      <c r="J10" s="340">
        <v>8</v>
      </c>
      <c r="K10" s="93">
        <v>15</v>
      </c>
      <c r="L10" s="16">
        <v>4</v>
      </c>
      <c r="M10" s="17">
        <v>12</v>
      </c>
      <c r="N10" s="338">
        <v>7</v>
      </c>
      <c r="O10" s="17">
        <v>6</v>
      </c>
      <c r="P10" s="338">
        <v>6</v>
      </c>
      <c r="Q10" s="17">
        <v>8</v>
      </c>
      <c r="R10" s="338">
        <v>11</v>
      </c>
      <c r="S10" s="17">
        <v>4</v>
      </c>
      <c r="T10" s="338">
        <v>8</v>
      </c>
      <c r="U10" s="17">
        <v>8</v>
      </c>
      <c r="V10" s="340">
        <v>11</v>
      </c>
      <c r="W10" s="19">
        <v>15</v>
      </c>
      <c r="X10" s="20">
        <v>4</v>
      </c>
      <c r="Y10" s="21">
        <v>8</v>
      </c>
      <c r="Z10" s="20">
        <v>4</v>
      </c>
      <c r="AA10" s="21">
        <v>15</v>
      </c>
      <c r="AB10" s="20">
        <v>4</v>
      </c>
      <c r="AC10" s="21">
        <v>6</v>
      </c>
      <c r="AD10" s="338">
        <v>6</v>
      </c>
      <c r="AE10" s="21">
        <v>13</v>
      </c>
      <c r="AF10" s="338">
        <v>6</v>
      </c>
      <c r="AG10" s="21">
        <v>6</v>
      </c>
      <c r="AH10" s="422">
        <v>6</v>
      </c>
    </row>
    <row r="11" spans="1:34" ht="13.2" customHeight="1" x14ac:dyDescent="0.25">
      <c r="A11" s="180">
        <v>7</v>
      </c>
      <c r="B11" s="32" t="s">
        <v>48</v>
      </c>
      <c r="C11" s="183" t="s">
        <v>40</v>
      </c>
      <c r="D11" s="10">
        <f t="shared" si="0"/>
        <v>67</v>
      </c>
      <c r="E11" s="29">
        <f>SUM(L11+N11+R11+T11+X11+AF11+AH11)</f>
        <v>53</v>
      </c>
      <c r="F11" s="90">
        <f>H11</f>
        <v>14</v>
      </c>
      <c r="G11" s="45">
        <v>5</v>
      </c>
      <c r="H11" s="423">
        <v>14</v>
      </c>
      <c r="I11" s="11">
        <v>0</v>
      </c>
      <c r="J11" s="12">
        <v>0</v>
      </c>
      <c r="K11" s="93">
        <v>9</v>
      </c>
      <c r="L11" s="338">
        <v>10</v>
      </c>
      <c r="M11" s="17">
        <v>11</v>
      </c>
      <c r="N11" s="338">
        <v>8</v>
      </c>
      <c r="O11" s="17">
        <v>7</v>
      </c>
      <c r="P11" s="16">
        <v>5</v>
      </c>
      <c r="Q11" s="17">
        <v>10</v>
      </c>
      <c r="R11" s="338">
        <v>9</v>
      </c>
      <c r="S11" s="17">
        <v>6</v>
      </c>
      <c r="T11" s="338">
        <v>6</v>
      </c>
      <c r="U11" s="17"/>
      <c r="V11" s="94"/>
      <c r="W11" s="19">
        <v>13</v>
      </c>
      <c r="X11" s="338">
        <v>6</v>
      </c>
      <c r="Y11" s="21">
        <v>7</v>
      </c>
      <c r="Z11" s="20">
        <v>5</v>
      </c>
      <c r="AA11" s="21">
        <v>14</v>
      </c>
      <c r="AB11" s="20">
        <v>5</v>
      </c>
      <c r="AC11" s="21">
        <v>7</v>
      </c>
      <c r="AD11" s="20">
        <v>5</v>
      </c>
      <c r="AE11" s="21">
        <v>12</v>
      </c>
      <c r="AF11" s="338">
        <v>7</v>
      </c>
      <c r="AG11" s="21">
        <v>5</v>
      </c>
      <c r="AH11" s="422">
        <v>7</v>
      </c>
    </row>
    <row r="12" spans="1:34" ht="13.2" customHeight="1" x14ac:dyDescent="0.25">
      <c r="A12" s="180">
        <v>8</v>
      </c>
      <c r="B12" s="32" t="s">
        <v>49</v>
      </c>
      <c r="C12" s="178" t="s">
        <v>27</v>
      </c>
      <c r="D12" s="10">
        <f t="shared" si="0"/>
        <v>64</v>
      </c>
      <c r="E12" s="29">
        <f>SUM(P12+R12+T12+X12+Z12+AD12+AH12)</f>
        <v>44</v>
      </c>
      <c r="F12" s="90">
        <f>H12+J12</f>
        <v>20</v>
      </c>
      <c r="G12" s="45">
        <v>9</v>
      </c>
      <c r="H12" s="423">
        <v>10</v>
      </c>
      <c r="I12" s="11">
        <v>3</v>
      </c>
      <c r="J12" s="340">
        <v>10</v>
      </c>
      <c r="K12" s="93">
        <v>17</v>
      </c>
      <c r="L12" s="16">
        <v>2</v>
      </c>
      <c r="M12" s="17"/>
      <c r="N12" s="16"/>
      <c r="O12" s="17">
        <v>5</v>
      </c>
      <c r="P12" s="338">
        <v>7</v>
      </c>
      <c r="Q12" s="17">
        <v>13</v>
      </c>
      <c r="R12" s="338">
        <v>6</v>
      </c>
      <c r="S12" s="17">
        <v>5</v>
      </c>
      <c r="T12" s="338">
        <v>7</v>
      </c>
      <c r="U12" s="17"/>
      <c r="V12" s="94"/>
      <c r="W12" s="30">
        <v>14</v>
      </c>
      <c r="X12" s="338">
        <v>5</v>
      </c>
      <c r="Y12" s="21">
        <v>5</v>
      </c>
      <c r="Z12" s="338">
        <v>7</v>
      </c>
      <c r="AA12" s="21">
        <v>17</v>
      </c>
      <c r="AB12" s="20">
        <v>2</v>
      </c>
      <c r="AC12" s="21">
        <v>5</v>
      </c>
      <c r="AD12" s="338">
        <v>7</v>
      </c>
      <c r="AE12" s="21">
        <v>18</v>
      </c>
      <c r="AF12" s="20">
        <v>1</v>
      </c>
      <c r="AG12" s="21">
        <v>7</v>
      </c>
      <c r="AH12" s="422">
        <v>5</v>
      </c>
    </row>
    <row r="13" spans="1:34" ht="13.2" customHeight="1" x14ac:dyDescent="0.25">
      <c r="A13" s="180">
        <v>9</v>
      </c>
      <c r="B13" s="32" t="s">
        <v>50</v>
      </c>
      <c r="C13" s="183" t="s">
        <v>42</v>
      </c>
      <c r="D13" s="10">
        <f t="shared" si="0"/>
        <v>42</v>
      </c>
      <c r="E13" s="29">
        <f>SUM(N13+P13+R13+T13+Z13+AD13+AF13)</f>
        <v>22</v>
      </c>
      <c r="F13" s="90">
        <f>H13+V13</f>
        <v>20</v>
      </c>
      <c r="G13" s="45">
        <v>7</v>
      </c>
      <c r="H13" s="423">
        <v>12</v>
      </c>
      <c r="I13" s="11">
        <v>6</v>
      </c>
      <c r="J13" s="12">
        <v>6</v>
      </c>
      <c r="K13" s="93"/>
      <c r="L13" s="16"/>
      <c r="M13" s="17">
        <v>14</v>
      </c>
      <c r="N13" s="338">
        <v>5</v>
      </c>
      <c r="O13" s="17">
        <v>9</v>
      </c>
      <c r="P13" s="338">
        <v>3</v>
      </c>
      <c r="Q13" s="17">
        <v>16</v>
      </c>
      <c r="R13" s="338">
        <v>3</v>
      </c>
      <c r="S13" s="17">
        <v>8</v>
      </c>
      <c r="T13" s="338">
        <v>4</v>
      </c>
      <c r="U13" s="17">
        <v>11</v>
      </c>
      <c r="V13" s="340">
        <v>8</v>
      </c>
      <c r="W13" s="19"/>
      <c r="X13" s="20"/>
      <c r="Y13" s="21">
        <v>11</v>
      </c>
      <c r="Z13" s="338">
        <v>1</v>
      </c>
      <c r="AA13" s="21"/>
      <c r="AB13" s="20"/>
      <c r="AC13" s="21">
        <v>9</v>
      </c>
      <c r="AD13" s="338">
        <v>3</v>
      </c>
      <c r="AE13" s="21">
        <v>16</v>
      </c>
      <c r="AF13" s="338">
        <v>3</v>
      </c>
      <c r="AG13" s="21"/>
      <c r="AH13" s="36"/>
    </row>
    <row r="14" spans="1:34" ht="13.2" customHeight="1" x14ac:dyDescent="0.25">
      <c r="A14" s="180">
        <v>10</v>
      </c>
      <c r="B14" s="136" t="s">
        <v>51</v>
      </c>
      <c r="C14" s="178" t="s">
        <v>40</v>
      </c>
      <c r="D14" s="10">
        <f t="shared" si="0"/>
        <v>31</v>
      </c>
      <c r="E14" s="29">
        <f>SUM(P14+T14+Z14+AD14+AH14)</f>
        <v>28</v>
      </c>
      <c r="F14" s="90">
        <f>V14</f>
        <v>3</v>
      </c>
      <c r="G14" s="45"/>
      <c r="H14" s="13"/>
      <c r="I14" s="11"/>
      <c r="J14" s="12"/>
      <c r="K14" s="93"/>
      <c r="L14" s="16"/>
      <c r="M14" s="17"/>
      <c r="N14" s="16"/>
      <c r="O14" s="17">
        <v>7</v>
      </c>
      <c r="P14" s="343">
        <v>5</v>
      </c>
      <c r="Q14" s="17"/>
      <c r="R14" s="16"/>
      <c r="S14" s="17">
        <v>6</v>
      </c>
      <c r="T14" s="338">
        <v>6</v>
      </c>
      <c r="U14" s="17">
        <v>16</v>
      </c>
      <c r="V14" s="340">
        <v>3</v>
      </c>
      <c r="W14" s="19"/>
      <c r="X14" s="20"/>
      <c r="Y14" s="21">
        <v>7</v>
      </c>
      <c r="Z14" s="338">
        <v>5</v>
      </c>
      <c r="AA14" s="21"/>
      <c r="AB14" s="20"/>
      <c r="AC14" s="21">
        <v>7</v>
      </c>
      <c r="AD14" s="338">
        <v>5</v>
      </c>
      <c r="AE14" s="21"/>
      <c r="AF14" s="20"/>
      <c r="AG14" s="21">
        <v>5</v>
      </c>
      <c r="AH14" s="422">
        <v>7</v>
      </c>
    </row>
    <row r="15" spans="1:34" ht="13.2" customHeight="1" x14ac:dyDescent="0.25">
      <c r="A15" s="180">
        <v>11</v>
      </c>
      <c r="B15" s="136" t="s">
        <v>54</v>
      </c>
      <c r="C15" s="178" t="s">
        <v>318</v>
      </c>
      <c r="D15" s="10">
        <f t="shared" si="0"/>
        <v>25</v>
      </c>
      <c r="E15" s="29">
        <f>SUM(N15+R15+AB15+AD15+AF15+AH15)</f>
        <v>13</v>
      </c>
      <c r="F15" s="90">
        <f>H15+J15</f>
        <v>12</v>
      </c>
      <c r="G15" s="45">
        <v>12</v>
      </c>
      <c r="H15" s="423">
        <v>7</v>
      </c>
      <c r="I15" s="11">
        <v>7</v>
      </c>
      <c r="J15" s="340">
        <v>5</v>
      </c>
      <c r="K15" s="93"/>
      <c r="L15" s="16"/>
      <c r="M15" s="17">
        <v>18</v>
      </c>
      <c r="N15" s="338">
        <v>1</v>
      </c>
      <c r="O15" s="17"/>
      <c r="P15" s="410"/>
      <c r="Q15" s="17">
        <v>15</v>
      </c>
      <c r="R15" s="338">
        <v>4</v>
      </c>
      <c r="S15" s="17"/>
      <c r="T15" s="16"/>
      <c r="U15" s="17">
        <v>14</v>
      </c>
      <c r="V15" s="94">
        <v>5</v>
      </c>
      <c r="W15" s="19"/>
      <c r="X15" s="20"/>
      <c r="Y15" s="21"/>
      <c r="Z15" s="20"/>
      <c r="AA15" s="21">
        <v>18</v>
      </c>
      <c r="AB15" s="338">
        <v>1</v>
      </c>
      <c r="AC15" s="21">
        <v>10</v>
      </c>
      <c r="AD15" s="338">
        <v>2</v>
      </c>
      <c r="AE15" s="21">
        <v>17</v>
      </c>
      <c r="AF15" s="338">
        <v>2</v>
      </c>
      <c r="AG15" s="21">
        <v>9</v>
      </c>
      <c r="AH15" s="422">
        <v>3</v>
      </c>
    </row>
    <row r="16" spans="1:34" ht="13.2" customHeight="1" x14ac:dyDescent="0.25">
      <c r="A16" s="180">
        <v>12</v>
      </c>
      <c r="B16" s="137" t="s">
        <v>161</v>
      </c>
      <c r="C16" s="178" t="s">
        <v>33</v>
      </c>
      <c r="D16" s="10">
        <f t="shared" si="0"/>
        <v>21</v>
      </c>
      <c r="E16" s="29">
        <f>SUM(P16+R16+T16)</f>
        <v>8</v>
      </c>
      <c r="F16" s="90">
        <f>H16+J16</f>
        <v>13</v>
      </c>
      <c r="G16" s="45">
        <v>10</v>
      </c>
      <c r="H16" s="423">
        <v>9</v>
      </c>
      <c r="I16" s="11">
        <v>8</v>
      </c>
      <c r="J16" s="424">
        <v>4</v>
      </c>
      <c r="K16" s="93"/>
      <c r="L16" s="16"/>
      <c r="M16" s="17"/>
      <c r="N16" s="16"/>
      <c r="O16" s="17">
        <v>10</v>
      </c>
      <c r="P16" s="343">
        <v>2</v>
      </c>
      <c r="Q16" s="17">
        <v>18</v>
      </c>
      <c r="R16" s="343">
        <v>1</v>
      </c>
      <c r="S16" s="17">
        <v>7</v>
      </c>
      <c r="T16" s="338">
        <v>5</v>
      </c>
      <c r="U16" s="17">
        <v>15</v>
      </c>
      <c r="V16" s="94">
        <v>4</v>
      </c>
      <c r="W16" s="19"/>
      <c r="X16" s="21"/>
      <c r="Y16" s="21"/>
      <c r="Z16" s="20"/>
      <c r="AA16" s="21"/>
      <c r="AB16" s="20"/>
      <c r="AC16" s="21"/>
      <c r="AD16" s="20"/>
      <c r="AE16" s="21"/>
      <c r="AF16" s="21"/>
      <c r="AG16" s="21"/>
      <c r="AH16" s="36"/>
    </row>
    <row r="17" spans="1:34" ht="13.2" customHeight="1" x14ac:dyDescent="0.25">
      <c r="A17" s="180">
        <v>13</v>
      </c>
      <c r="B17" s="138" t="s">
        <v>159</v>
      </c>
      <c r="C17" s="178" t="s">
        <v>31</v>
      </c>
      <c r="D17" s="10">
        <f t="shared" si="0"/>
        <v>18</v>
      </c>
      <c r="E17" s="29">
        <f>SUM(P17+T17+Z17+AD17)</f>
        <v>11</v>
      </c>
      <c r="F17" s="90">
        <f>J17+V17</f>
        <v>7</v>
      </c>
      <c r="G17" s="45">
        <v>0</v>
      </c>
      <c r="H17" s="13">
        <v>0</v>
      </c>
      <c r="I17" s="11">
        <v>6</v>
      </c>
      <c r="J17" s="340">
        <v>6</v>
      </c>
      <c r="K17" s="93"/>
      <c r="L17" s="16"/>
      <c r="M17" s="17"/>
      <c r="N17" s="16"/>
      <c r="O17" s="17">
        <v>9</v>
      </c>
      <c r="P17" s="343">
        <v>3</v>
      </c>
      <c r="Q17" s="17"/>
      <c r="R17" s="16"/>
      <c r="S17" s="16">
        <v>8</v>
      </c>
      <c r="T17" s="338">
        <v>4</v>
      </c>
      <c r="U17" s="17">
        <v>18</v>
      </c>
      <c r="V17" s="340">
        <v>1</v>
      </c>
      <c r="W17" s="30"/>
      <c r="X17" s="28"/>
      <c r="Y17" s="28">
        <v>11</v>
      </c>
      <c r="Z17" s="338">
        <v>1</v>
      </c>
      <c r="AA17" s="28"/>
      <c r="AB17" s="20"/>
      <c r="AC17" s="21">
        <v>9</v>
      </c>
      <c r="AD17" s="338">
        <v>3</v>
      </c>
      <c r="AE17" s="28"/>
      <c r="AF17" s="28"/>
      <c r="AG17" s="28"/>
      <c r="AH17" s="36"/>
    </row>
    <row r="18" spans="1:34" s="2" customFormat="1" ht="13.2" customHeight="1" x14ac:dyDescent="0.25">
      <c r="A18" s="180">
        <v>14</v>
      </c>
      <c r="B18" s="138" t="s">
        <v>158</v>
      </c>
      <c r="C18" s="183" t="s">
        <v>45</v>
      </c>
      <c r="D18" s="10">
        <f t="shared" si="0"/>
        <v>6</v>
      </c>
      <c r="E18" s="29">
        <f>SUM(P18+T18+Z18)</f>
        <v>5</v>
      </c>
      <c r="F18" s="90">
        <f t="shared" ref="F18:F23" si="1">J18</f>
        <v>1</v>
      </c>
      <c r="G18" s="214">
        <v>0</v>
      </c>
      <c r="H18" s="143">
        <v>0</v>
      </c>
      <c r="I18" s="11">
        <v>11</v>
      </c>
      <c r="J18" s="340">
        <v>1</v>
      </c>
      <c r="K18" s="93"/>
      <c r="L18" s="16"/>
      <c r="M18" s="17"/>
      <c r="N18" s="16"/>
      <c r="O18" s="17">
        <v>11</v>
      </c>
      <c r="P18" s="343">
        <v>1</v>
      </c>
      <c r="Q18" s="17"/>
      <c r="R18" s="16"/>
      <c r="S18" s="17">
        <v>10</v>
      </c>
      <c r="T18" s="338">
        <v>2</v>
      </c>
      <c r="U18" s="17"/>
      <c r="V18" s="94"/>
      <c r="W18" s="19"/>
      <c r="X18" s="20"/>
      <c r="Y18" s="21">
        <v>10</v>
      </c>
      <c r="Z18" s="338">
        <v>2</v>
      </c>
      <c r="AA18" s="21"/>
      <c r="AB18" s="20"/>
      <c r="AC18" s="21"/>
      <c r="AD18" s="20"/>
      <c r="AE18" s="21"/>
      <c r="AF18" s="20"/>
      <c r="AG18" s="21"/>
      <c r="AH18" s="36"/>
    </row>
    <row r="19" spans="1:34" ht="13.2" customHeight="1" x14ac:dyDescent="0.25">
      <c r="A19" s="180">
        <v>15</v>
      </c>
      <c r="B19" s="136" t="s">
        <v>157</v>
      </c>
      <c r="C19" s="177" t="s">
        <v>45</v>
      </c>
      <c r="D19" s="10">
        <f t="shared" si="0"/>
        <v>6</v>
      </c>
      <c r="E19" s="29">
        <f>SUM(P19+T19+Z19)</f>
        <v>5</v>
      </c>
      <c r="F19" s="90">
        <f t="shared" si="1"/>
        <v>1</v>
      </c>
      <c r="G19" s="214">
        <v>0</v>
      </c>
      <c r="H19" s="143">
        <v>0</v>
      </c>
      <c r="I19" s="11">
        <v>11</v>
      </c>
      <c r="J19" s="340">
        <v>1</v>
      </c>
      <c r="K19" s="93"/>
      <c r="L19" s="16"/>
      <c r="M19" s="17"/>
      <c r="N19" s="16"/>
      <c r="O19" s="17">
        <v>11</v>
      </c>
      <c r="P19" s="343">
        <v>1</v>
      </c>
      <c r="Q19" s="17"/>
      <c r="R19" s="16"/>
      <c r="S19" s="17">
        <v>10</v>
      </c>
      <c r="T19" s="338">
        <v>2</v>
      </c>
      <c r="U19" s="17"/>
      <c r="V19" s="94"/>
      <c r="W19" s="19"/>
      <c r="X19" s="20"/>
      <c r="Y19" s="21">
        <v>10</v>
      </c>
      <c r="Z19" s="338">
        <v>2</v>
      </c>
      <c r="AA19" s="21"/>
      <c r="AB19" s="20"/>
      <c r="AC19" s="21"/>
      <c r="AD19" s="20"/>
      <c r="AE19" s="21"/>
      <c r="AF19" s="20"/>
      <c r="AG19" s="21"/>
      <c r="AH19" s="36"/>
    </row>
    <row r="20" spans="1:34" ht="13.2" customHeight="1" x14ac:dyDescent="0.25">
      <c r="A20" s="180">
        <v>16</v>
      </c>
      <c r="B20" s="32" t="s">
        <v>100</v>
      </c>
      <c r="C20" s="178" t="s">
        <v>29</v>
      </c>
      <c r="D20" s="10">
        <f t="shared" si="0"/>
        <v>5</v>
      </c>
      <c r="E20" s="29">
        <v>0</v>
      </c>
      <c r="F20" s="90">
        <f t="shared" si="1"/>
        <v>5</v>
      </c>
      <c r="G20" s="45">
        <v>0</v>
      </c>
      <c r="H20" s="13">
        <v>0</v>
      </c>
      <c r="I20" s="11">
        <v>7</v>
      </c>
      <c r="J20" s="340">
        <v>5</v>
      </c>
      <c r="K20" s="93"/>
      <c r="L20" s="16"/>
      <c r="M20" s="17"/>
      <c r="N20" s="16"/>
      <c r="O20" s="17"/>
      <c r="P20" s="410"/>
      <c r="Q20" s="17"/>
      <c r="R20" s="16"/>
      <c r="S20" s="17"/>
      <c r="T20" s="16"/>
      <c r="U20" s="17"/>
      <c r="V20" s="94"/>
      <c r="W20" s="19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36"/>
    </row>
    <row r="21" spans="1:34" ht="13.2" customHeight="1" x14ac:dyDescent="0.25">
      <c r="A21" s="180">
        <v>17</v>
      </c>
      <c r="B21" s="182" t="s">
        <v>212</v>
      </c>
      <c r="C21" s="179" t="s">
        <v>44</v>
      </c>
      <c r="D21" s="10">
        <f t="shared" si="0"/>
        <v>5</v>
      </c>
      <c r="E21" s="29">
        <f>SUM(T21+AH21)</f>
        <v>3</v>
      </c>
      <c r="F21" s="90">
        <f t="shared" si="1"/>
        <v>2</v>
      </c>
      <c r="G21" s="214">
        <v>0</v>
      </c>
      <c r="H21" s="143">
        <v>0</v>
      </c>
      <c r="I21" s="142">
        <v>10</v>
      </c>
      <c r="J21" s="345">
        <v>2</v>
      </c>
      <c r="K21" s="197"/>
      <c r="L21" s="119"/>
      <c r="M21" s="118"/>
      <c r="N21" s="119"/>
      <c r="O21" s="118"/>
      <c r="P21" s="119"/>
      <c r="Q21" s="118"/>
      <c r="R21" s="119"/>
      <c r="S21" s="130">
        <v>11</v>
      </c>
      <c r="T21" s="346">
        <v>1</v>
      </c>
      <c r="U21" s="130"/>
      <c r="V21" s="200"/>
      <c r="W21" s="225"/>
      <c r="X21" s="121"/>
      <c r="Y21" s="120"/>
      <c r="Z21" s="121"/>
      <c r="AA21" s="120"/>
      <c r="AB21" s="121"/>
      <c r="AC21" s="120"/>
      <c r="AD21" s="121"/>
      <c r="AE21" s="120"/>
      <c r="AF21" s="121"/>
      <c r="AG21" s="145">
        <v>10</v>
      </c>
      <c r="AH21" s="349">
        <v>2</v>
      </c>
    </row>
    <row r="22" spans="1:34" s="2" customFormat="1" ht="13.2" customHeight="1" x14ac:dyDescent="0.25">
      <c r="A22" s="180">
        <v>18</v>
      </c>
      <c r="B22" s="182" t="s">
        <v>320</v>
      </c>
      <c r="C22" s="179" t="s">
        <v>300</v>
      </c>
      <c r="D22" s="10">
        <f t="shared" si="0"/>
        <v>1</v>
      </c>
      <c r="E22" s="29">
        <f>SUM(AH22)</f>
        <v>1</v>
      </c>
      <c r="F22" s="90">
        <f t="shared" si="1"/>
        <v>0</v>
      </c>
      <c r="G22" s="189"/>
      <c r="H22" s="415"/>
      <c r="I22" s="127"/>
      <c r="J22" s="416"/>
      <c r="K22" s="195"/>
      <c r="L22" s="129"/>
      <c r="M22" s="128"/>
      <c r="N22" s="129"/>
      <c r="O22" s="128"/>
      <c r="P22" s="129"/>
      <c r="Q22" s="128"/>
      <c r="R22" s="129"/>
      <c r="S22" s="128"/>
      <c r="T22" s="129"/>
      <c r="U22" s="129"/>
      <c r="V22" s="417"/>
      <c r="W22" s="418"/>
      <c r="X22" s="132"/>
      <c r="Y22" s="131"/>
      <c r="Z22" s="132"/>
      <c r="AA22" s="131"/>
      <c r="AB22" s="132"/>
      <c r="AC22" s="131"/>
      <c r="AD22" s="132"/>
      <c r="AE22" s="131"/>
      <c r="AF22" s="132"/>
      <c r="AG22" s="145">
        <v>11</v>
      </c>
      <c r="AH22" s="349">
        <v>1</v>
      </c>
    </row>
    <row r="23" spans="1:34" s="2" customFormat="1" ht="13.2" customHeight="1" x14ac:dyDescent="0.25">
      <c r="A23" s="180">
        <v>19</v>
      </c>
      <c r="B23" s="182" t="s">
        <v>319</v>
      </c>
      <c r="C23" s="179" t="s">
        <v>29</v>
      </c>
      <c r="D23" s="10">
        <f t="shared" si="0"/>
        <v>1</v>
      </c>
      <c r="E23" s="29">
        <f>SUM(AH23)</f>
        <v>1</v>
      </c>
      <c r="F23" s="90">
        <f t="shared" si="1"/>
        <v>0</v>
      </c>
      <c r="G23" s="191"/>
      <c r="H23" s="117"/>
      <c r="I23" s="116"/>
      <c r="J23" s="192"/>
      <c r="K23" s="197"/>
      <c r="L23" s="119"/>
      <c r="M23" s="118"/>
      <c r="N23" s="119"/>
      <c r="O23" s="118"/>
      <c r="P23" s="119"/>
      <c r="Q23" s="118"/>
      <c r="R23" s="119"/>
      <c r="S23" s="118"/>
      <c r="T23" s="119"/>
      <c r="U23" s="119"/>
      <c r="V23" s="198"/>
      <c r="W23" s="225"/>
      <c r="X23" s="121"/>
      <c r="Y23" s="120"/>
      <c r="Z23" s="121"/>
      <c r="AA23" s="120"/>
      <c r="AB23" s="121"/>
      <c r="AC23" s="120"/>
      <c r="AD23" s="121"/>
      <c r="AE23" s="120"/>
      <c r="AF23" s="121"/>
      <c r="AG23" s="145">
        <v>11</v>
      </c>
      <c r="AH23" s="349">
        <v>1</v>
      </c>
    </row>
    <row r="24" spans="1:34" s="2" customFormat="1" ht="13.2" customHeight="1" x14ac:dyDescent="0.25">
      <c r="A24" s="181"/>
      <c r="B24" s="173"/>
      <c r="C24" s="173"/>
      <c r="D24" s="173"/>
      <c r="E24" s="173"/>
      <c r="F24" s="173"/>
      <c r="G24" s="191"/>
      <c r="H24" s="117"/>
      <c r="I24" s="116"/>
      <c r="J24" s="192"/>
      <c r="K24" s="197"/>
      <c r="L24" s="119"/>
      <c r="M24" s="118"/>
      <c r="N24" s="119"/>
      <c r="O24" s="118"/>
      <c r="P24" s="119"/>
      <c r="Q24" s="118"/>
      <c r="R24" s="119"/>
      <c r="S24" s="118"/>
      <c r="T24" s="119"/>
      <c r="U24" s="119"/>
      <c r="V24" s="198"/>
      <c r="W24" s="225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226"/>
    </row>
    <row r="25" spans="1:34" s="2" customFormat="1" ht="13.2" customHeight="1" x14ac:dyDescent="0.25">
      <c r="A25" s="181"/>
      <c r="B25" s="173"/>
      <c r="C25" s="173"/>
      <c r="D25" s="173"/>
      <c r="E25" s="173"/>
      <c r="F25" s="173"/>
      <c r="G25" s="191"/>
      <c r="H25" s="117"/>
      <c r="I25" s="116"/>
      <c r="J25" s="192"/>
      <c r="K25" s="197"/>
      <c r="L25" s="119"/>
      <c r="M25" s="118"/>
      <c r="N25" s="119"/>
      <c r="O25" s="118"/>
      <c r="P25" s="119"/>
      <c r="Q25" s="118"/>
      <c r="R25" s="119"/>
      <c r="S25" s="118"/>
      <c r="T25" s="119"/>
      <c r="U25" s="119"/>
      <c r="V25" s="198"/>
      <c r="W25" s="225"/>
      <c r="X25" s="121"/>
      <c r="Y25" s="120"/>
      <c r="Z25" s="121"/>
      <c r="AA25" s="120"/>
      <c r="AB25" s="121"/>
      <c r="AC25" s="120"/>
      <c r="AD25" s="121"/>
      <c r="AE25" s="120"/>
      <c r="AF25" s="121"/>
      <c r="AG25" s="120"/>
      <c r="AH25" s="226"/>
    </row>
    <row r="26" spans="1:34" s="2" customFormat="1" ht="13.2" customHeight="1" x14ac:dyDescent="0.25">
      <c r="A26" s="181"/>
      <c r="B26" s="173"/>
      <c r="C26" s="173"/>
      <c r="D26" s="173"/>
      <c r="E26" s="173"/>
      <c r="F26" s="173"/>
      <c r="G26" s="191"/>
      <c r="H26" s="117"/>
      <c r="I26" s="116"/>
      <c r="J26" s="192"/>
      <c r="K26" s="197"/>
      <c r="L26" s="119"/>
      <c r="M26" s="118"/>
      <c r="N26" s="119"/>
      <c r="O26" s="118"/>
      <c r="P26" s="119"/>
      <c r="Q26" s="118"/>
      <c r="R26" s="119"/>
      <c r="S26" s="118"/>
      <c r="T26" s="119"/>
      <c r="U26" s="119"/>
      <c r="V26" s="198"/>
      <c r="W26" s="225"/>
      <c r="X26" s="121"/>
      <c r="Y26" s="120"/>
      <c r="Z26" s="121"/>
      <c r="AA26" s="120"/>
      <c r="AB26" s="121"/>
      <c r="AC26" s="120"/>
      <c r="AD26" s="121"/>
      <c r="AE26" s="120"/>
      <c r="AF26" s="121"/>
      <c r="AG26" s="120"/>
      <c r="AH26" s="226"/>
    </row>
    <row r="27" spans="1:34" s="2" customFormat="1" ht="13.2" customHeight="1" thickBot="1" x14ac:dyDescent="0.3">
      <c r="A27" s="181"/>
      <c r="B27" s="174"/>
      <c r="C27" s="174"/>
      <c r="D27" s="174"/>
      <c r="E27" s="174"/>
      <c r="F27" s="174"/>
      <c r="G27" s="204"/>
      <c r="H27" s="205"/>
      <c r="I27" s="206"/>
      <c r="J27" s="207"/>
      <c r="K27" s="210"/>
      <c r="L27" s="212"/>
      <c r="M27" s="211"/>
      <c r="N27" s="212"/>
      <c r="O27" s="211"/>
      <c r="P27" s="212"/>
      <c r="Q27" s="211"/>
      <c r="R27" s="212"/>
      <c r="S27" s="211"/>
      <c r="T27" s="212"/>
      <c r="U27" s="212"/>
      <c r="V27" s="213"/>
      <c r="W27" s="231"/>
      <c r="X27" s="232"/>
      <c r="Y27" s="233"/>
      <c r="Z27" s="232"/>
      <c r="AA27" s="233"/>
      <c r="AB27" s="232"/>
      <c r="AC27" s="233"/>
      <c r="AD27" s="232"/>
      <c r="AE27" s="233"/>
      <c r="AF27" s="232"/>
      <c r="AG27" s="233"/>
      <c r="AH27" s="234"/>
    </row>
    <row r="28" spans="1:34" ht="13.2" customHeight="1" x14ac:dyDescent="0.25">
      <c r="B28" s="6"/>
      <c r="C28" s="6"/>
      <c r="I28" s="42"/>
    </row>
    <row r="29" spans="1:34" ht="13.2" customHeight="1" x14ac:dyDescent="0.25">
      <c r="B29" s="6"/>
      <c r="C29" s="6"/>
      <c r="I29" s="42"/>
    </row>
    <row r="30" spans="1:34" ht="13.2" customHeight="1" x14ac:dyDescent="0.25">
      <c r="B30" s="6"/>
      <c r="C30" s="6"/>
      <c r="I30" s="42"/>
    </row>
    <row r="31" spans="1:34" ht="13.2" customHeight="1" x14ac:dyDescent="0.25">
      <c r="B31" s="6"/>
      <c r="C31" s="6"/>
      <c r="I31" s="42"/>
    </row>
    <row r="32" spans="1:34" ht="13.2" customHeight="1" x14ac:dyDescent="0.25">
      <c r="B32" s="6"/>
      <c r="C32" s="6"/>
      <c r="I32" s="42"/>
    </row>
    <row r="33" spans="2:9" ht="13.2" customHeight="1" x14ac:dyDescent="0.25">
      <c r="B33" s="6"/>
      <c r="C33" s="6"/>
      <c r="I33" s="42"/>
    </row>
    <row r="34" spans="2:9" ht="13.2" customHeight="1" x14ac:dyDescent="0.25">
      <c r="B34" s="6"/>
      <c r="C34" s="6"/>
      <c r="I34" s="42"/>
    </row>
    <row r="35" spans="2:9" ht="13.2" customHeight="1" x14ac:dyDescent="0.25">
      <c r="B35" s="6"/>
      <c r="C35" s="6"/>
      <c r="I35" s="42"/>
    </row>
    <row r="36" spans="2:9" ht="13.2" customHeight="1" x14ac:dyDescent="0.25">
      <c r="B36" s="6"/>
      <c r="C36" s="6"/>
      <c r="I36" s="42"/>
    </row>
    <row r="37" spans="2:9" ht="13.2" customHeight="1" x14ac:dyDescent="0.25">
      <c r="B37" s="6"/>
      <c r="C37" s="6"/>
    </row>
    <row r="38" spans="2:9" ht="13.2" customHeight="1" x14ac:dyDescent="0.25">
      <c r="B38" s="6"/>
      <c r="C38" s="6"/>
    </row>
    <row r="39" spans="2:9" ht="13.2" customHeight="1" x14ac:dyDescent="0.25">
      <c r="B39" s="6"/>
      <c r="C39" s="6"/>
    </row>
    <row r="40" spans="2:9" ht="13.2" customHeight="1" x14ac:dyDescent="0.25">
      <c r="B40" s="6"/>
      <c r="C40" s="6"/>
    </row>
    <row r="41" spans="2:9" ht="13.2" customHeight="1" x14ac:dyDescent="0.25">
      <c r="B41" s="6"/>
      <c r="C41" s="6"/>
    </row>
    <row r="42" spans="2:9" ht="13.2" customHeight="1" x14ac:dyDescent="0.25">
      <c r="B42" s="6"/>
      <c r="C42" s="6"/>
    </row>
    <row r="43" spans="2:9" ht="13.2" customHeight="1" x14ac:dyDescent="0.25">
      <c r="B43" s="22"/>
      <c r="C43" s="6"/>
    </row>
    <row r="44" spans="2:9" ht="13.2" customHeight="1" x14ac:dyDescent="0.25">
      <c r="B44" s="6"/>
      <c r="C44" s="22"/>
    </row>
    <row r="45" spans="2:9" ht="13.2" customHeight="1" x14ac:dyDescent="0.25">
      <c r="B45" s="6"/>
      <c r="C45" s="6"/>
    </row>
    <row r="46" spans="2:9" ht="13.2" customHeight="1" x14ac:dyDescent="0.25">
      <c r="B46" s="6"/>
      <c r="C46" s="6"/>
    </row>
    <row r="47" spans="2:9" ht="13.2" customHeight="1" x14ac:dyDescent="0.25">
      <c r="B47" s="6"/>
      <c r="C47" s="6"/>
    </row>
    <row r="48" spans="2:9" ht="13.2" customHeight="1" x14ac:dyDescent="0.25">
      <c r="B48" s="6"/>
      <c r="C48" s="6"/>
    </row>
    <row r="49" spans="2:34" ht="13.2" customHeight="1" x14ac:dyDescent="0.25">
      <c r="B49" s="6"/>
      <c r="C49" s="6"/>
    </row>
    <row r="50" spans="2:34" ht="13.2" customHeight="1" x14ac:dyDescent="0.25">
      <c r="B50" s="6"/>
      <c r="C50" s="6"/>
    </row>
    <row r="51" spans="2:34" ht="13.2" customHeight="1" x14ac:dyDescent="0.25">
      <c r="B51" s="6"/>
      <c r="C51" s="6"/>
    </row>
    <row r="52" spans="2:34" ht="13.2" customHeight="1" x14ac:dyDescent="0.25">
      <c r="B52" s="6"/>
      <c r="C52" s="6"/>
    </row>
    <row r="53" spans="2:34" ht="13.2" customHeight="1" x14ac:dyDescent="0.25">
      <c r="B53" s="6"/>
      <c r="C53" s="6"/>
    </row>
    <row r="54" spans="2:34" ht="13.2" customHeight="1" x14ac:dyDescent="0.25">
      <c r="B54" s="6"/>
      <c r="C54" s="6"/>
    </row>
    <row r="55" spans="2:34" ht="13.2" customHeight="1" x14ac:dyDescent="0.25">
      <c r="B55" s="6"/>
      <c r="C55" s="6"/>
    </row>
    <row r="56" spans="2:34" ht="13.2" customHeight="1" x14ac:dyDescent="0.25">
      <c r="B56" s="6"/>
      <c r="C56" s="6"/>
    </row>
    <row r="57" spans="2:34" ht="13.2" customHeight="1" x14ac:dyDescent="0.25">
      <c r="B57" s="6"/>
      <c r="C57" s="6"/>
    </row>
    <row r="58" spans="2:34" ht="13.2" customHeight="1" x14ac:dyDescent="0.25">
      <c r="B58" s="6"/>
      <c r="C58" s="6"/>
    </row>
    <row r="59" spans="2:34" ht="13.2" customHeight="1" x14ac:dyDescent="0.25">
      <c r="B59" s="6"/>
      <c r="C59" s="6"/>
    </row>
    <row r="60" spans="2:34" ht="13.2" customHeight="1" x14ac:dyDescent="0.25">
      <c r="B60" s="6"/>
      <c r="C60" s="6"/>
    </row>
    <row r="61" spans="2:34" ht="13.2" customHeight="1" x14ac:dyDescent="0.25">
      <c r="B61" s="6"/>
      <c r="C61" s="6"/>
    </row>
    <row r="62" spans="2:34" ht="13.2" customHeight="1" x14ac:dyDescent="0.25">
      <c r="B62" s="6"/>
      <c r="C62" s="6"/>
    </row>
    <row r="63" spans="2:34" s="2" customFormat="1" ht="13.2" customHeight="1" x14ac:dyDescent="0.25">
      <c r="B63" s="6"/>
      <c r="C63" s="6"/>
      <c r="G63" s="1"/>
      <c r="H63" s="1"/>
      <c r="I63" s="1"/>
      <c r="J63" s="1"/>
      <c r="K63" s="1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/>
      <c r="Z63"/>
      <c r="AA63"/>
      <c r="AB63"/>
      <c r="AC63"/>
      <c r="AD63"/>
      <c r="AE63"/>
      <c r="AF63"/>
      <c r="AG63"/>
      <c r="AH63"/>
    </row>
    <row r="64" spans="2:34" ht="13.2" customHeight="1" x14ac:dyDescent="0.25">
      <c r="B64" s="6"/>
      <c r="C64" s="6"/>
    </row>
    <row r="65" spans="2:3" ht="13.2" customHeight="1" x14ac:dyDescent="0.25">
      <c r="B65" s="6"/>
      <c r="C65" s="6"/>
    </row>
    <row r="66" spans="2:3" ht="13.2" customHeight="1" x14ac:dyDescent="0.25">
      <c r="B66" s="6"/>
      <c r="C66" s="6"/>
    </row>
    <row r="67" spans="2:3" ht="13.2" customHeight="1" x14ac:dyDescent="0.25">
      <c r="B67" s="6"/>
      <c r="C67" s="6"/>
    </row>
    <row r="68" spans="2:3" ht="13.2" customHeight="1" x14ac:dyDescent="0.25">
      <c r="B68" s="6"/>
      <c r="C68" s="6"/>
    </row>
    <row r="69" spans="2:3" ht="13.2" customHeight="1" x14ac:dyDescent="0.25">
      <c r="B69" s="6"/>
      <c r="C69" s="6"/>
    </row>
    <row r="70" spans="2:3" ht="13.2" customHeight="1" x14ac:dyDescent="0.25">
      <c r="B70" s="6"/>
      <c r="C70" s="6"/>
    </row>
    <row r="71" spans="2:3" ht="13.2" customHeight="1" x14ac:dyDescent="0.25">
      <c r="B71" s="6"/>
      <c r="C71" s="6"/>
    </row>
    <row r="72" spans="2:3" ht="13.2" customHeight="1" x14ac:dyDescent="0.25">
      <c r="B72" s="6"/>
      <c r="C72" s="6"/>
    </row>
    <row r="73" spans="2:3" ht="13.2" customHeight="1" x14ac:dyDescent="0.25">
      <c r="B73" s="6"/>
      <c r="C73" s="6"/>
    </row>
    <row r="74" spans="2:3" ht="13.2" customHeight="1" x14ac:dyDescent="0.25">
      <c r="B74" s="6"/>
      <c r="C74" s="6"/>
    </row>
    <row r="75" spans="2:3" ht="13.2" customHeight="1" x14ac:dyDescent="0.25">
      <c r="B75" s="6"/>
      <c r="C75" s="6"/>
    </row>
    <row r="76" spans="2:3" ht="13.2" customHeight="1" x14ac:dyDescent="0.25">
      <c r="B76" s="6"/>
      <c r="C76" s="6"/>
    </row>
    <row r="77" spans="2:3" ht="13.2" customHeight="1" x14ac:dyDescent="0.25">
      <c r="B77" s="6"/>
      <c r="C77" s="6"/>
    </row>
    <row r="78" spans="2:3" ht="13.2" customHeight="1" x14ac:dyDescent="0.25">
      <c r="B78" s="6"/>
      <c r="C78" s="6"/>
    </row>
    <row r="79" spans="2:3" ht="13.2" customHeight="1" x14ac:dyDescent="0.25">
      <c r="B79" s="6"/>
      <c r="C79" s="6"/>
    </row>
    <row r="80" spans="2:3" ht="13.2" customHeight="1" x14ac:dyDescent="0.25">
      <c r="B80" s="6"/>
      <c r="C80" s="6"/>
    </row>
    <row r="81" spans="2:3" ht="13.2" customHeight="1" x14ac:dyDescent="0.25">
      <c r="B81" s="6"/>
      <c r="C81" s="6"/>
    </row>
    <row r="82" spans="2:3" ht="13.2" customHeight="1" x14ac:dyDescent="0.25">
      <c r="B82" s="6"/>
      <c r="C82" s="6"/>
    </row>
    <row r="83" spans="2:3" ht="13.2" customHeight="1" x14ac:dyDescent="0.25">
      <c r="B83" s="6"/>
      <c r="C83" s="6"/>
    </row>
    <row r="84" spans="2:3" ht="13.2" customHeight="1" x14ac:dyDescent="0.25">
      <c r="B84" s="6"/>
      <c r="C84" s="6"/>
    </row>
    <row r="85" spans="2:3" ht="13.2" customHeight="1" x14ac:dyDescent="0.25">
      <c r="B85" s="6"/>
      <c r="C85" s="6"/>
    </row>
    <row r="86" spans="2:3" ht="13.2" customHeight="1" x14ac:dyDescent="0.25">
      <c r="B86" s="6"/>
      <c r="C86" s="6"/>
    </row>
    <row r="87" spans="2:3" ht="13.2" customHeight="1" x14ac:dyDescent="0.25">
      <c r="B87" s="6"/>
      <c r="C87" s="6"/>
    </row>
    <row r="88" spans="2:3" ht="13.2" customHeight="1" x14ac:dyDescent="0.25">
      <c r="B88" s="6"/>
      <c r="C88" s="6"/>
    </row>
    <row r="89" spans="2:3" ht="13.2" customHeight="1" x14ac:dyDescent="0.25">
      <c r="B89" s="6"/>
      <c r="C89" s="6"/>
    </row>
    <row r="90" spans="2:3" ht="13.2" customHeight="1" x14ac:dyDescent="0.25">
      <c r="B90" s="6"/>
      <c r="C90" s="6"/>
    </row>
    <row r="91" spans="2:3" ht="13.2" customHeight="1" x14ac:dyDescent="0.25">
      <c r="B91" s="6"/>
      <c r="C91" s="6"/>
    </row>
    <row r="92" spans="2:3" ht="13.2" customHeight="1" x14ac:dyDescent="0.25">
      <c r="B92" s="6"/>
      <c r="C92" s="6"/>
    </row>
    <row r="93" spans="2:3" ht="13.2" customHeight="1" x14ac:dyDescent="0.25">
      <c r="B93" s="6"/>
      <c r="C93" s="6"/>
    </row>
    <row r="94" spans="2:3" ht="13.2" customHeight="1" x14ac:dyDescent="0.25">
      <c r="B94" s="6"/>
      <c r="C94" s="6"/>
    </row>
    <row r="95" spans="2:3" ht="13.2" customHeight="1" x14ac:dyDescent="0.25">
      <c r="B95" s="6"/>
      <c r="C95" s="6"/>
    </row>
    <row r="96" spans="2:3" ht="13.2" customHeight="1" x14ac:dyDescent="0.25">
      <c r="B96" s="6"/>
      <c r="C96" s="6"/>
    </row>
    <row r="97" spans="2:3" ht="13.2" customHeight="1" x14ac:dyDescent="0.25">
      <c r="B97" s="6"/>
      <c r="C97" s="6"/>
    </row>
    <row r="98" spans="2:3" ht="13.2" customHeight="1" x14ac:dyDescent="0.25">
      <c r="B98" s="6"/>
      <c r="C98" s="6"/>
    </row>
    <row r="99" spans="2:3" ht="13.2" customHeight="1" x14ac:dyDescent="0.25">
      <c r="B99" s="22"/>
      <c r="C99" s="6"/>
    </row>
    <row r="100" spans="2:3" ht="13.2" customHeight="1" x14ac:dyDescent="0.25">
      <c r="B100" s="6"/>
      <c r="C100" s="22"/>
    </row>
    <row r="101" spans="2:3" ht="13.2" customHeight="1" x14ac:dyDescent="0.25">
      <c r="B101" s="6"/>
      <c r="C101" s="6"/>
    </row>
    <row r="102" spans="2:3" ht="13.2" customHeight="1" x14ac:dyDescent="0.25">
      <c r="B102" s="6"/>
      <c r="C102" s="6"/>
    </row>
    <row r="103" spans="2:3" ht="13.2" customHeight="1" x14ac:dyDescent="0.25">
      <c r="B103" s="6"/>
      <c r="C103" s="6"/>
    </row>
    <row r="104" spans="2:3" ht="13.2" customHeight="1" x14ac:dyDescent="0.25">
      <c r="B104" s="6"/>
      <c r="C104" s="6"/>
    </row>
    <row r="105" spans="2:3" ht="13.2" customHeight="1" x14ac:dyDescent="0.25">
      <c r="B105" s="6"/>
      <c r="C105" s="6"/>
    </row>
    <row r="106" spans="2:3" ht="13.2" customHeight="1" x14ac:dyDescent="0.25">
      <c r="B106" s="6"/>
      <c r="C106" s="6"/>
    </row>
    <row r="107" spans="2:3" ht="13.2" customHeight="1" x14ac:dyDescent="0.25">
      <c r="B107" s="6"/>
      <c r="C107" s="6"/>
    </row>
    <row r="108" spans="2:3" ht="13.2" customHeight="1" x14ac:dyDescent="0.25">
      <c r="B108" s="6"/>
      <c r="C108" s="6"/>
    </row>
    <row r="109" spans="2:3" ht="13.2" customHeight="1" x14ac:dyDescent="0.25">
      <c r="B109" s="6"/>
      <c r="C109" s="6"/>
    </row>
    <row r="110" spans="2:3" ht="13.2" customHeight="1" x14ac:dyDescent="0.25">
      <c r="B110" s="6"/>
      <c r="C110" s="6"/>
    </row>
    <row r="111" spans="2:3" ht="13.2" customHeight="1" x14ac:dyDescent="0.25">
      <c r="B111" s="6"/>
      <c r="C111" s="6"/>
    </row>
    <row r="112" spans="2:3" ht="13.2" customHeight="1" x14ac:dyDescent="0.25">
      <c r="B112" s="6"/>
      <c r="C112" s="6"/>
    </row>
    <row r="113" spans="2:34" ht="13.2" customHeight="1" x14ac:dyDescent="0.25">
      <c r="B113" s="6"/>
      <c r="C113" s="6"/>
    </row>
    <row r="114" spans="2:34" ht="13.2" customHeight="1" x14ac:dyDescent="0.25">
      <c r="B114" s="6"/>
      <c r="C114" s="6"/>
    </row>
    <row r="115" spans="2:34" ht="13.2" customHeight="1" x14ac:dyDescent="0.25">
      <c r="B115" s="6"/>
      <c r="C115" s="6"/>
    </row>
    <row r="116" spans="2:34" ht="13.2" customHeight="1" x14ac:dyDescent="0.25">
      <c r="B116" s="6"/>
      <c r="C116" s="6"/>
    </row>
    <row r="117" spans="2:34" ht="13.2" customHeight="1" x14ac:dyDescent="0.25">
      <c r="B117" s="6"/>
      <c r="C117" s="6"/>
    </row>
    <row r="118" spans="2:34" ht="13.2" customHeight="1" x14ac:dyDescent="0.25">
      <c r="B118" s="6"/>
      <c r="C118" s="6"/>
    </row>
    <row r="119" spans="2:34" s="2" customFormat="1" ht="13.2" customHeight="1" x14ac:dyDescent="0.25">
      <c r="B119" s="6"/>
      <c r="C119" s="6"/>
      <c r="G119" s="1"/>
      <c r="H119" s="1"/>
      <c r="I119" s="1"/>
      <c r="J119" s="1"/>
      <c r="K119" s="1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/>
      <c r="Z119"/>
      <c r="AA119"/>
      <c r="AB119"/>
      <c r="AC119"/>
      <c r="AD119"/>
      <c r="AE119"/>
      <c r="AF119"/>
      <c r="AG119"/>
      <c r="AH119"/>
    </row>
    <row r="120" spans="2:34" ht="13.2" customHeight="1" x14ac:dyDescent="0.25">
      <c r="B120" s="6"/>
      <c r="C120" s="6"/>
    </row>
    <row r="121" spans="2:34" ht="13.2" customHeight="1" x14ac:dyDescent="0.25">
      <c r="B121" s="6"/>
      <c r="C121" s="6"/>
    </row>
    <row r="122" spans="2:34" ht="13.2" customHeight="1" x14ac:dyDescent="0.25">
      <c r="B122" s="6"/>
      <c r="C122" s="6"/>
    </row>
    <row r="123" spans="2:34" ht="13.2" customHeight="1" x14ac:dyDescent="0.25">
      <c r="B123" s="6"/>
      <c r="C123" s="6"/>
    </row>
    <row r="124" spans="2:34" ht="13.2" customHeight="1" x14ac:dyDescent="0.25">
      <c r="B124" s="6"/>
      <c r="C124" s="6"/>
    </row>
    <row r="125" spans="2:34" ht="13.2" customHeight="1" x14ac:dyDescent="0.25">
      <c r="B125" s="6"/>
      <c r="C125" s="6"/>
    </row>
    <row r="126" spans="2:34" ht="13.2" customHeight="1" x14ac:dyDescent="0.25">
      <c r="B126" s="6"/>
      <c r="C126" s="6"/>
    </row>
    <row r="127" spans="2:34" ht="13.2" customHeight="1" x14ac:dyDescent="0.25">
      <c r="B127" s="6"/>
      <c r="C127" s="6"/>
    </row>
    <row r="128" spans="2:34" ht="13.2" customHeight="1" x14ac:dyDescent="0.25">
      <c r="B128" s="6"/>
      <c r="C128" s="6"/>
    </row>
    <row r="129" spans="2:3" ht="13.2" customHeight="1" x14ac:dyDescent="0.25">
      <c r="B129" s="6"/>
      <c r="C129" s="6"/>
    </row>
    <row r="130" spans="2:3" ht="13.2" customHeight="1" x14ac:dyDescent="0.25">
      <c r="B130" s="6"/>
      <c r="C130" s="6"/>
    </row>
    <row r="131" spans="2:3" ht="13.2" customHeight="1" x14ac:dyDescent="0.25">
      <c r="B131" s="6"/>
      <c r="C131" s="6"/>
    </row>
    <row r="132" spans="2:3" ht="13.2" customHeight="1" x14ac:dyDescent="0.25">
      <c r="B132" s="6"/>
      <c r="C132" s="6"/>
    </row>
    <row r="133" spans="2:3" ht="13.2" customHeight="1" x14ac:dyDescent="0.25">
      <c r="B133" s="6"/>
      <c r="C133" s="6"/>
    </row>
    <row r="134" spans="2:3" ht="13.2" customHeight="1" x14ac:dyDescent="0.25">
      <c r="B134" s="6"/>
      <c r="C134" s="6"/>
    </row>
    <row r="135" spans="2:3" ht="13.2" customHeight="1" x14ac:dyDescent="0.25">
      <c r="B135" s="6"/>
      <c r="C135" s="6"/>
    </row>
    <row r="136" spans="2:3" ht="13.2" customHeight="1" x14ac:dyDescent="0.25">
      <c r="B136" s="6"/>
      <c r="C136" s="6"/>
    </row>
    <row r="137" spans="2:3" ht="13.2" customHeight="1" x14ac:dyDescent="0.25">
      <c r="B137" s="6"/>
      <c r="C137" s="6"/>
    </row>
    <row r="138" spans="2:3" ht="13.2" customHeight="1" x14ac:dyDescent="0.25">
      <c r="B138" s="6"/>
      <c r="C138" s="6"/>
    </row>
    <row r="139" spans="2:3" ht="13.2" customHeight="1" x14ac:dyDescent="0.25">
      <c r="B139" s="6"/>
      <c r="C139" s="6"/>
    </row>
    <row r="140" spans="2:3" ht="13.2" customHeight="1" x14ac:dyDescent="0.25">
      <c r="B140" s="6"/>
      <c r="C140" s="6"/>
    </row>
    <row r="141" spans="2:3" ht="13.2" customHeight="1" x14ac:dyDescent="0.25">
      <c r="B141" s="6"/>
      <c r="C141" s="6"/>
    </row>
    <row r="142" spans="2:3" ht="13.2" customHeight="1" x14ac:dyDescent="0.25">
      <c r="B142" s="6"/>
      <c r="C142" s="6"/>
    </row>
    <row r="143" spans="2:3" ht="13.2" customHeight="1" x14ac:dyDescent="0.25">
      <c r="B143" s="6"/>
      <c r="C143" s="6"/>
    </row>
    <row r="144" spans="2:3" ht="13.2" customHeight="1" x14ac:dyDescent="0.25">
      <c r="B144" s="6"/>
      <c r="C144" s="6"/>
    </row>
    <row r="145" spans="2:3" ht="13.2" customHeight="1" x14ac:dyDescent="0.25">
      <c r="B145" s="6"/>
      <c r="C145" s="6"/>
    </row>
    <row r="146" spans="2:3" ht="13.2" customHeight="1" x14ac:dyDescent="0.25">
      <c r="B146" s="6"/>
      <c r="C146" s="6"/>
    </row>
    <row r="147" spans="2:3" ht="13.2" customHeight="1" x14ac:dyDescent="0.25">
      <c r="B147" s="6"/>
      <c r="C147" s="6"/>
    </row>
    <row r="148" spans="2:3" ht="13.2" customHeight="1" x14ac:dyDescent="0.25">
      <c r="B148" s="6"/>
      <c r="C148" s="6"/>
    </row>
    <row r="149" spans="2:3" ht="13.2" customHeight="1" x14ac:dyDescent="0.25">
      <c r="B149" s="6"/>
      <c r="C149" s="6"/>
    </row>
    <row r="150" spans="2:3" ht="13.2" customHeight="1" x14ac:dyDescent="0.25">
      <c r="B150" s="6"/>
      <c r="C150" s="6"/>
    </row>
    <row r="151" spans="2:3" ht="13.2" customHeight="1" x14ac:dyDescent="0.25">
      <c r="B151" s="6"/>
      <c r="C151" s="6"/>
    </row>
    <row r="152" spans="2:3" ht="13.2" customHeight="1" x14ac:dyDescent="0.25">
      <c r="B152" s="6"/>
      <c r="C152" s="6"/>
    </row>
    <row r="153" spans="2:3" ht="13.2" customHeight="1" x14ac:dyDescent="0.25">
      <c r="B153" s="6"/>
      <c r="C153" s="6"/>
    </row>
    <row r="154" spans="2:3" ht="13.2" customHeight="1" x14ac:dyDescent="0.25">
      <c r="B154" s="6"/>
      <c r="C154" s="6"/>
    </row>
    <row r="155" spans="2:3" ht="13.2" customHeight="1" x14ac:dyDescent="0.25">
      <c r="B155" s="5"/>
      <c r="C155" s="6"/>
    </row>
    <row r="156" spans="2:3" ht="13.2" customHeight="1" x14ac:dyDescent="0.25">
      <c r="B156" s="5"/>
      <c r="C156" s="5"/>
    </row>
    <row r="157" spans="2:3" ht="13.2" customHeight="1" x14ac:dyDescent="0.25">
      <c r="B157" s="5"/>
      <c r="C157" s="5"/>
    </row>
    <row r="158" spans="2:3" ht="13.2" customHeight="1" x14ac:dyDescent="0.25">
      <c r="B158" s="5"/>
      <c r="C158" s="5"/>
    </row>
    <row r="159" spans="2:3" ht="13.2" customHeight="1" x14ac:dyDescent="0.25">
      <c r="B159" s="5"/>
      <c r="C159" s="5"/>
    </row>
    <row r="160" spans="2:3" ht="13.2" customHeight="1" x14ac:dyDescent="0.25">
      <c r="B160" s="5"/>
      <c r="C160" s="5"/>
    </row>
    <row r="161" spans="2:3" ht="13.2" customHeight="1" x14ac:dyDescent="0.25">
      <c r="B161" s="5"/>
      <c r="C161" s="5"/>
    </row>
    <row r="162" spans="2:3" ht="13.2" customHeight="1" x14ac:dyDescent="0.25">
      <c r="B162" s="5"/>
      <c r="C162" s="5"/>
    </row>
    <row r="163" spans="2:3" ht="13.2" customHeight="1" x14ac:dyDescent="0.25">
      <c r="B163" s="5"/>
      <c r="C163" s="5"/>
    </row>
    <row r="164" spans="2:3" ht="13.2" customHeight="1" x14ac:dyDescent="0.25">
      <c r="B164" s="5"/>
      <c r="C164" s="5"/>
    </row>
    <row r="165" spans="2:3" ht="13.2" customHeight="1" x14ac:dyDescent="0.25">
      <c r="B165" s="5"/>
      <c r="C165" s="5"/>
    </row>
    <row r="166" spans="2:3" ht="13.2" customHeight="1" x14ac:dyDescent="0.25">
      <c r="B166" s="5"/>
      <c r="C166" s="5"/>
    </row>
    <row r="167" spans="2:3" ht="13.2" customHeight="1" x14ac:dyDescent="0.25">
      <c r="B167" s="23"/>
      <c r="C167" s="5"/>
    </row>
    <row r="168" spans="2:3" ht="13.2" customHeight="1" x14ac:dyDescent="0.25">
      <c r="B168" s="23"/>
      <c r="C168" s="23"/>
    </row>
    <row r="169" spans="2:3" ht="13.2" customHeight="1" x14ac:dyDescent="0.25">
      <c r="B169" s="23"/>
      <c r="C169" s="23"/>
    </row>
    <row r="170" spans="2:3" ht="13.2" customHeight="1" x14ac:dyDescent="0.25">
      <c r="B170" s="23"/>
      <c r="C170" s="23"/>
    </row>
    <row r="171" spans="2:3" ht="13.2" customHeight="1" x14ac:dyDescent="0.25">
      <c r="B171" s="23"/>
      <c r="C171" s="23"/>
    </row>
    <row r="172" spans="2:3" ht="13.2" customHeight="1" x14ac:dyDescent="0.25">
      <c r="B172" s="23"/>
      <c r="C172" s="23"/>
    </row>
    <row r="173" spans="2:3" ht="13.2" customHeight="1" x14ac:dyDescent="0.25">
      <c r="B173" s="23"/>
      <c r="C173" s="23"/>
    </row>
    <row r="174" spans="2:3" ht="13.2" customHeight="1" x14ac:dyDescent="0.25">
      <c r="B174" s="23"/>
      <c r="C174" s="23"/>
    </row>
    <row r="175" spans="2:3" ht="13.2" customHeight="1" x14ac:dyDescent="0.25">
      <c r="B175" s="23"/>
      <c r="C175" s="23"/>
    </row>
    <row r="176" spans="2:3" ht="13.2" customHeight="1" x14ac:dyDescent="0.25">
      <c r="B176" s="23"/>
      <c r="C176" s="23"/>
    </row>
    <row r="177" spans="2:3" ht="13.2" customHeight="1" x14ac:dyDescent="0.25">
      <c r="B177" s="23"/>
      <c r="C177" s="23"/>
    </row>
    <row r="178" spans="2:3" ht="13.2" customHeight="1" x14ac:dyDescent="0.25">
      <c r="B178" s="23"/>
      <c r="C178" s="23"/>
    </row>
    <row r="179" spans="2:3" ht="13.2" customHeight="1" x14ac:dyDescent="0.25">
      <c r="B179" s="23"/>
      <c r="C179" s="23"/>
    </row>
    <row r="180" spans="2:3" ht="13.2" customHeight="1" x14ac:dyDescent="0.25">
      <c r="B180" s="23"/>
      <c r="C180" s="23"/>
    </row>
    <row r="181" spans="2:3" ht="13.2" customHeight="1" x14ac:dyDescent="0.25">
      <c r="B181" s="23"/>
      <c r="C181" s="23"/>
    </row>
    <row r="182" spans="2:3" ht="13.2" customHeight="1" x14ac:dyDescent="0.25">
      <c r="B182" s="23"/>
      <c r="C182" s="23"/>
    </row>
    <row r="183" spans="2:3" ht="13.2" customHeight="1" x14ac:dyDescent="0.25">
      <c r="B183" s="23"/>
      <c r="C183" s="23"/>
    </row>
    <row r="184" spans="2:3" ht="13.2" customHeight="1" x14ac:dyDescent="0.25">
      <c r="B184" s="5"/>
      <c r="C184" s="23"/>
    </row>
    <row r="185" spans="2:3" ht="13.2" customHeight="1" x14ac:dyDescent="0.25">
      <c r="B185" s="5"/>
      <c r="C185" s="5"/>
    </row>
    <row r="186" spans="2:3" ht="13.2" customHeight="1" x14ac:dyDescent="0.25">
      <c r="B186" s="5"/>
      <c r="C186" s="5"/>
    </row>
    <row r="187" spans="2:3" ht="13.2" customHeight="1" x14ac:dyDescent="0.25">
      <c r="B187" s="5"/>
      <c r="C187" s="5"/>
    </row>
    <row r="188" spans="2:3" ht="13.2" customHeight="1" x14ac:dyDescent="0.25">
      <c r="B188" s="5"/>
      <c r="C188" s="5"/>
    </row>
    <row r="189" spans="2:3" ht="13.2" customHeight="1" x14ac:dyDescent="0.25">
      <c r="B189" s="5"/>
      <c r="C189" s="5"/>
    </row>
    <row r="190" spans="2:3" ht="13.2" customHeight="1" x14ac:dyDescent="0.25">
      <c r="B190" s="5"/>
      <c r="C190" s="5"/>
    </row>
    <row r="191" spans="2:3" ht="13.2" customHeight="1" x14ac:dyDescent="0.25">
      <c r="B191" s="5"/>
      <c r="C191" s="5"/>
    </row>
    <row r="192" spans="2:3" ht="13.2" customHeight="1" x14ac:dyDescent="0.25">
      <c r="B192" s="5"/>
      <c r="C192" s="5"/>
    </row>
    <row r="193" spans="2:3" ht="13.2" customHeight="1" x14ac:dyDescent="0.25">
      <c r="B193" s="5"/>
      <c r="C193" s="5"/>
    </row>
    <row r="194" spans="2:3" ht="13.2" customHeight="1" x14ac:dyDescent="0.25">
      <c r="B194" s="5"/>
      <c r="C194" s="5"/>
    </row>
    <row r="195" spans="2:3" ht="13.2" customHeight="1" x14ac:dyDescent="0.25">
      <c r="B195" s="5"/>
      <c r="C195" s="5"/>
    </row>
    <row r="196" spans="2:3" ht="13.2" customHeight="1" x14ac:dyDescent="0.25">
      <c r="B196" s="5"/>
      <c r="C196" s="5"/>
    </row>
    <row r="197" spans="2:3" ht="13.2" customHeight="1" x14ac:dyDescent="0.25">
      <c r="B197" s="5"/>
      <c r="C197" s="5"/>
    </row>
    <row r="198" spans="2:3" ht="13.2" customHeight="1" x14ac:dyDescent="0.25">
      <c r="B198" s="5"/>
      <c r="C198" s="5"/>
    </row>
    <row r="199" spans="2:3" ht="13.2" customHeight="1" x14ac:dyDescent="0.25">
      <c r="B199" s="5"/>
      <c r="C199" s="5"/>
    </row>
    <row r="200" spans="2:3" ht="13.2" customHeight="1" x14ac:dyDescent="0.25">
      <c r="B200" s="5"/>
      <c r="C200" s="5"/>
    </row>
    <row r="201" spans="2:3" ht="13.2" customHeight="1" x14ac:dyDescent="0.25">
      <c r="B201" s="5"/>
      <c r="C201" s="5"/>
    </row>
    <row r="202" spans="2:3" ht="13.2" customHeight="1" x14ac:dyDescent="0.25">
      <c r="B202" s="5"/>
      <c r="C202" s="5"/>
    </row>
    <row r="203" spans="2:3" ht="13.2" customHeight="1" x14ac:dyDescent="0.25">
      <c r="B203" s="5"/>
      <c r="C203" s="5"/>
    </row>
    <row r="204" spans="2:3" ht="13.2" customHeight="1" x14ac:dyDescent="0.25">
      <c r="B204" s="5"/>
      <c r="C204" s="5"/>
    </row>
    <row r="205" spans="2:3" ht="13.2" customHeight="1" x14ac:dyDescent="0.25">
      <c r="B205" s="5"/>
      <c r="C205" s="5"/>
    </row>
    <row r="206" spans="2:3" ht="13.2" customHeight="1" x14ac:dyDescent="0.25">
      <c r="B206" s="5"/>
      <c r="C206" s="5"/>
    </row>
    <row r="207" spans="2:3" ht="13.2" customHeight="1" x14ac:dyDescent="0.25">
      <c r="B207" s="5"/>
      <c r="C207" s="5"/>
    </row>
    <row r="208" spans="2:3" x14ac:dyDescent="0.25">
      <c r="B208" s="5"/>
      <c r="C208" s="5"/>
    </row>
    <row r="209" spans="2:3" x14ac:dyDescent="0.25">
      <c r="B209" s="5"/>
      <c r="C209" s="5"/>
    </row>
    <row r="210" spans="2:3" x14ac:dyDescent="0.25">
      <c r="B210" s="5"/>
      <c r="C210" s="5"/>
    </row>
    <row r="211" spans="2:3" x14ac:dyDescent="0.25">
      <c r="C211" s="5"/>
    </row>
  </sheetData>
  <sortState ref="A5:AV23">
    <sortCondition descending="1" ref="D5:D23"/>
  </sortState>
  <mergeCells count="3">
    <mergeCell ref="W2:AH2"/>
    <mergeCell ref="G2:J2"/>
    <mergeCell ref="K2: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Q64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AC30" sqref="AC30"/>
    </sheetView>
  </sheetViews>
  <sheetFormatPr defaultColWidth="9.109375" defaultRowHeight="13.2" x14ac:dyDescent="0.25"/>
  <cols>
    <col min="1" max="1" width="3.77734375" style="3" customWidth="1"/>
    <col min="2" max="2" width="25.77734375" style="3" customWidth="1"/>
    <col min="3" max="6" width="4.77734375" style="3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31" width="8.88671875" customWidth="1"/>
    <col min="32" max="16384" width="9.109375" style="3"/>
  </cols>
  <sheetData>
    <row r="1" spans="1:43" ht="13.8" thickBot="1" x14ac:dyDescent="0.3"/>
    <row r="2" spans="1:43" ht="13.8" thickBot="1" x14ac:dyDescent="0.3">
      <c r="A2" s="460"/>
      <c r="B2" s="461" t="s">
        <v>335</v>
      </c>
      <c r="C2" s="186"/>
      <c r="D2" s="477"/>
      <c r="E2" s="186"/>
      <c r="F2" s="186"/>
      <c r="G2" s="488" t="s">
        <v>259</v>
      </c>
      <c r="H2" s="489"/>
      <c r="I2" s="489"/>
      <c r="J2" s="490"/>
      <c r="K2" s="488" t="s">
        <v>258</v>
      </c>
      <c r="L2" s="489"/>
      <c r="M2" s="489"/>
      <c r="N2" s="489"/>
      <c r="O2" s="489"/>
      <c r="P2" s="489"/>
      <c r="Q2" s="489"/>
      <c r="R2" s="489"/>
      <c r="S2" s="489"/>
      <c r="T2" s="490"/>
      <c r="U2" s="488" t="s">
        <v>281</v>
      </c>
      <c r="V2" s="489"/>
      <c r="W2" s="489"/>
      <c r="X2" s="489"/>
      <c r="Y2" s="489"/>
      <c r="Z2" s="489"/>
      <c r="AA2" s="489"/>
      <c r="AB2" s="490"/>
    </row>
    <row r="3" spans="1:43" x14ac:dyDescent="0.25">
      <c r="A3" s="462"/>
      <c r="B3" s="447" t="s">
        <v>334</v>
      </c>
      <c r="C3" s="179"/>
      <c r="D3" s="239" t="s">
        <v>7</v>
      </c>
      <c r="E3" s="187" t="s">
        <v>11</v>
      </c>
      <c r="F3" s="187" t="s">
        <v>12</v>
      </c>
      <c r="G3" s="189" t="s">
        <v>6</v>
      </c>
      <c r="H3" s="127"/>
      <c r="I3" s="127" t="s">
        <v>6</v>
      </c>
      <c r="J3" s="190"/>
      <c r="K3" s="195" t="s">
        <v>6</v>
      </c>
      <c r="L3" s="129"/>
      <c r="M3" s="128" t="s">
        <v>6</v>
      </c>
      <c r="N3" s="128"/>
      <c r="O3" s="128" t="s">
        <v>6</v>
      </c>
      <c r="P3" s="128"/>
      <c r="Q3" s="128" t="s">
        <v>6</v>
      </c>
      <c r="R3" s="128"/>
      <c r="S3" s="128" t="s">
        <v>6</v>
      </c>
      <c r="T3" s="196"/>
      <c r="U3" s="224" t="s">
        <v>6</v>
      </c>
      <c r="V3" s="222"/>
      <c r="W3" s="223" t="s">
        <v>6</v>
      </c>
      <c r="X3" s="223"/>
      <c r="Y3" s="223" t="s">
        <v>6</v>
      </c>
      <c r="Z3" s="223"/>
      <c r="AA3" s="223" t="s">
        <v>6</v>
      </c>
      <c r="AB3" s="452"/>
    </row>
    <row r="4" spans="1:43" s="2" customFormat="1" ht="13.2" customHeight="1" x14ac:dyDescent="0.25">
      <c r="A4" s="463"/>
      <c r="B4" s="464" t="s">
        <v>0</v>
      </c>
      <c r="C4" s="173" t="s">
        <v>8</v>
      </c>
      <c r="D4" s="101" t="s">
        <v>5</v>
      </c>
      <c r="E4" s="67" t="s">
        <v>5</v>
      </c>
      <c r="F4" s="67" t="s">
        <v>5</v>
      </c>
      <c r="G4" s="191" t="s">
        <v>13</v>
      </c>
      <c r="H4" s="117" t="s">
        <v>5</v>
      </c>
      <c r="I4" s="116" t="s">
        <v>14</v>
      </c>
      <c r="J4" s="192" t="s">
        <v>5</v>
      </c>
      <c r="K4" s="197" t="s">
        <v>20</v>
      </c>
      <c r="L4" s="119" t="s">
        <v>5</v>
      </c>
      <c r="M4" s="118" t="s">
        <v>15</v>
      </c>
      <c r="N4" s="119" t="s">
        <v>5</v>
      </c>
      <c r="O4" s="118" t="s">
        <v>24</v>
      </c>
      <c r="P4" s="119" t="s">
        <v>5</v>
      </c>
      <c r="Q4" s="118" t="s">
        <v>16</v>
      </c>
      <c r="R4" s="119" t="s">
        <v>5</v>
      </c>
      <c r="S4" s="118" t="s">
        <v>257</v>
      </c>
      <c r="T4" s="198" t="s">
        <v>5</v>
      </c>
      <c r="U4" s="225" t="s">
        <v>20</v>
      </c>
      <c r="V4" s="121" t="s">
        <v>5</v>
      </c>
      <c r="W4" s="120" t="s">
        <v>24</v>
      </c>
      <c r="X4" s="121" t="s">
        <v>5</v>
      </c>
      <c r="Y4" s="120" t="s">
        <v>15</v>
      </c>
      <c r="Z4" s="121" t="s">
        <v>5</v>
      </c>
      <c r="AA4" s="120" t="s">
        <v>16</v>
      </c>
      <c r="AB4" s="226" t="s">
        <v>5</v>
      </c>
      <c r="AC4"/>
      <c r="AD4"/>
      <c r="AE4"/>
    </row>
    <row r="5" spans="1:43" ht="13.2" customHeight="1" x14ac:dyDescent="0.25">
      <c r="A5" s="465">
        <v>1</v>
      </c>
      <c r="B5" s="466" t="s">
        <v>245</v>
      </c>
      <c r="C5" s="178" t="s">
        <v>246</v>
      </c>
      <c r="D5" s="241">
        <f>E5+F5</f>
        <v>63</v>
      </c>
      <c r="E5" s="29">
        <f>SUM(L5+N5+V5+Z5)</f>
        <v>44</v>
      </c>
      <c r="F5" s="90">
        <f>SUM(H5+T5)</f>
        <v>19</v>
      </c>
      <c r="G5" s="45">
        <v>1</v>
      </c>
      <c r="H5" s="339">
        <v>19</v>
      </c>
      <c r="I5" s="11"/>
      <c r="J5" s="12"/>
      <c r="K5" s="93">
        <v>1</v>
      </c>
      <c r="L5" s="338">
        <v>22</v>
      </c>
      <c r="M5" s="17">
        <v>1</v>
      </c>
      <c r="N5" s="338">
        <v>22</v>
      </c>
      <c r="O5" s="17">
        <v>1</v>
      </c>
      <c r="P5" s="16">
        <v>10</v>
      </c>
      <c r="Q5" s="17">
        <v>1</v>
      </c>
      <c r="R5" s="16">
        <v>10</v>
      </c>
      <c r="S5" s="17"/>
      <c r="T5" s="94"/>
      <c r="U5" s="19"/>
      <c r="V5" s="20"/>
      <c r="W5" s="21"/>
      <c r="X5" s="20"/>
      <c r="Y5" s="21"/>
      <c r="Z5" s="20"/>
      <c r="AA5" s="21"/>
      <c r="AB5" s="36"/>
      <c r="AC5" s="3"/>
      <c r="AD5" s="3"/>
      <c r="AE5" s="3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3.2" customHeight="1" x14ac:dyDescent="0.25">
      <c r="A6" s="465"/>
      <c r="B6" s="466"/>
      <c r="C6" s="178"/>
      <c r="D6" s="241"/>
      <c r="E6" s="29"/>
      <c r="F6" s="90"/>
      <c r="G6" s="45"/>
      <c r="H6" s="13"/>
      <c r="I6" s="11"/>
      <c r="J6" s="12"/>
      <c r="K6" s="93"/>
      <c r="L6" s="16"/>
      <c r="M6" s="17"/>
      <c r="N6" s="16"/>
      <c r="O6" s="17"/>
      <c r="P6" s="16"/>
      <c r="Q6" s="17"/>
      <c r="R6" s="16"/>
      <c r="S6" s="17"/>
      <c r="T6" s="94"/>
      <c r="U6" s="19"/>
      <c r="V6" s="20"/>
      <c r="W6" s="21"/>
      <c r="X6" s="20"/>
      <c r="Y6" s="21"/>
      <c r="Z6" s="20"/>
      <c r="AA6" s="21"/>
      <c r="AB6" s="36"/>
      <c r="AC6" s="3"/>
      <c r="AD6" s="3"/>
      <c r="AE6" s="3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13.2" customHeight="1" x14ac:dyDescent="0.25">
      <c r="A7" s="465">
        <v>2</v>
      </c>
      <c r="B7" s="466" t="s">
        <v>285</v>
      </c>
      <c r="C7" s="178" t="s">
        <v>35</v>
      </c>
      <c r="D7" s="241">
        <f t="shared" ref="D7:D26" si="0">E7+F7</f>
        <v>103</v>
      </c>
      <c r="E7" s="29">
        <f t="shared" ref="E7:E26" si="1">SUM(L7+N7+V7+Z7)</f>
        <v>86</v>
      </c>
      <c r="F7" s="90">
        <f t="shared" ref="F7:F26" si="2">SUM(H7+T7)</f>
        <v>17</v>
      </c>
      <c r="G7" s="45"/>
      <c r="H7" s="13"/>
      <c r="I7" s="11"/>
      <c r="J7" s="12"/>
      <c r="K7" s="93">
        <v>2</v>
      </c>
      <c r="L7" s="338">
        <v>18</v>
      </c>
      <c r="M7" s="17">
        <v>2</v>
      </c>
      <c r="N7" s="338">
        <v>18</v>
      </c>
      <c r="O7" s="17">
        <v>1</v>
      </c>
      <c r="P7" s="16">
        <v>10</v>
      </c>
      <c r="Q7" s="17">
        <v>1</v>
      </c>
      <c r="R7" s="16">
        <v>10</v>
      </c>
      <c r="S7" s="17">
        <v>1</v>
      </c>
      <c r="T7" s="340">
        <v>17</v>
      </c>
      <c r="U7" s="19">
        <v>1</v>
      </c>
      <c r="V7" s="338">
        <v>25</v>
      </c>
      <c r="W7" s="21"/>
      <c r="X7" s="21"/>
      <c r="Y7" s="21">
        <v>1</v>
      </c>
      <c r="Z7" s="338">
        <v>25</v>
      </c>
      <c r="AA7" s="21"/>
      <c r="AB7" s="257"/>
      <c r="AC7" s="3"/>
      <c r="AD7" s="3"/>
      <c r="AE7" s="3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ht="13.2" customHeight="1" x14ac:dyDescent="0.25">
      <c r="A8" s="465">
        <v>3</v>
      </c>
      <c r="B8" s="468" t="s">
        <v>179</v>
      </c>
      <c r="C8" s="183" t="s">
        <v>33</v>
      </c>
      <c r="D8" s="241">
        <f t="shared" si="0"/>
        <v>74</v>
      </c>
      <c r="E8" s="29">
        <f t="shared" si="1"/>
        <v>50</v>
      </c>
      <c r="F8" s="90">
        <f t="shared" si="2"/>
        <v>24</v>
      </c>
      <c r="G8" s="45">
        <v>3</v>
      </c>
      <c r="H8" s="434">
        <v>11</v>
      </c>
      <c r="I8" s="142"/>
      <c r="J8" s="193"/>
      <c r="K8" s="199">
        <v>8</v>
      </c>
      <c r="L8" s="346">
        <v>8</v>
      </c>
      <c r="M8" s="130">
        <v>5</v>
      </c>
      <c r="N8" s="346">
        <v>11</v>
      </c>
      <c r="O8" s="130"/>
      <c r="P8" s="144"/>
      <c r="Q8" s="130"/>
      <c r="R8" s="144"/>
      <c r="S8" s="130">
        <v>2</v>
      </c>
      <c r="T8" s="345">
        <v>13</v>
      </c>
      <c r="U8" s="227">
        <v>3</v>
      </c>
      <c r="V8" s="346">
        <v>17</v>
      </c>
      <c r="W8" s="145"/>
      <c r="X8" s="146"/>
      <c r="Y8" s="145">
        <v>5</v>
      </c>
      <c r="Z8" s="346">
        <v>14</v>
      </c>
      <c r="AA8" s="145"/>
      <c r="AB8" s="2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3.2" customHeight="1" x14ac:dyDescent="0.25">
      <c r="A9" s="465">
        <v>4</v>
      </c>
      <c r="B9" s="478" t="s">
        <v>247</v>
      </c>
      <c r="C9" s="178" t="s">
        <v>35</v>
      </c>
      <c r="D9" s="241">
        <f t="shared" si="0"/>
        <v>70</v>
      </c>
      <c r="E9" s="29">
        <f t="shared" si="1"/>
        <v>55</v>
      </c>
      <c r="F9" s="90">
        <f t="shared" si="2"/>
        <v>15</v>
      </c>
      <c r="G9" s="45">
        <v>2</v>
      </c>
      <c r="H9" s="339">
        <v>15</v>
      </c>
      <c r="I9" s="11"/>
      <c r="J9" s="12"/>
      <c r="K9" s="93">
        <v>4</v>
      </c>
      <c r="L9" s="338">
        <v>12</v>
      </c>
      <c r="M9" s="17">
        <v>4</v>
      </c>
      <c r="N9" s="338">
        <v>12</v>
      </c>
      <c r="O9" s="17">
        <v>2</v>
      </c>
      <c r="P9" s="16">
        <v>7</v>
      </c>
      <c r="Q9" s="17">
        <v>2</v>
      </c>
      <c r="R9" s="16">
        <v>7</v>
      </c>
      <c r="S9" s="17"/>
      <c r="T9" s="94"/>
      <c r="U9" s="19">
        <v>5</v>
      </c>
      <c r="V9" s="338">
        <v>14</v>
      </c>
      <c r="W9" s="21"/>
      <c r="X9" s="20"/>
      <c r="Y9" s="21">
        <v>3</v>
      </c>
      <c r="Z9" s="338">
        <v>17</v>
      </c>
      <c r="AA9" s="21"/>
      <c r="AB9" s="36"/>
      <c r="AC9" s="3"/>
      <c r="AD9" s="3"/>
      <c r="AE9" s="3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3" ht="13.2" customHeight="1" x14ac:dyDescent="0.25">
      <c r="A10" s="465">
        <v>5</v>
      </c>
      <c r="B10" s="468" t="s">
        <v>189</v>
      </c>
      <c r="C10" s="178" t="s">
        <v>41</v>
      </c>
      <c r="D10" s="241">
        <f t="shared" si="0"/>
        <v>70</v>
      </c>
      <c r="E10" s="29">
        <f t="shared" si="1"/>
        <v>70</v>
      </c>
      <c r="F10" s="90">
        <f t="shared" si="2"/>
        <v>0</v>
      </c>
      <c r="G10" s="45"/>
      <c r="H10" s="11"/>
      <c r="I10" s="11"/>
      <c r="J10" s="458"/>
      <c r="K10" s="93">
        <v>3</v>
      </c>
      <c r="L10" s="338">
        <v>14</v>
      </c>
      <c r="M10" s="17">
        <v>3</v>
      </c>
      <c r="N10" s="446">
        <v>14</v>
      </c>
      <c r="O10" s="17"/>
      <c r="P10" s="17"/>
      <c r="Q10" s="17"/>
      <c r="R10" s="17"/>
      <c r="S10" s="17"/>
      <c r="T10" s="454"/>
      <c r="U10" s="19">
        <v>2</v>
      </c>
      <c r="V10" s="338">
        <v>21</v>
      </c>
      <c r="W10" s="21"/>
      <c r="X10" s="21"/>
      <c r="Y10" s="21">
        <v>2</v>
      </c>
      <c r="Z10" s="338">
        <v>21</v>
      </c>
      <c r="AA10" s="21"/>
      <c r="AB10" s="257"/>
      <c r="AC10" s="3"/>
      <c r="AD10" s="3"/>
      <c r="AE10" s="3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</row>
    <row r="11" spans="1:43" s="2" customFormat="1" ht="13.2" customHeight="1" x14ac:dyDescent="0.25">
      <c r="A11" s="465">
        <v>6</v>
      </c>
      <c r="B11" s="479" t="s">
        <v>249</v>
      </c>
      <c r="C11" s="183" t="s">
        <v>111</v>
      </c>
      <c r="D11" s="241">
        <f t="shared" si="0"/>
        <v>59</v>
      </c>
      <c r="E11" s="29">
        <f t="shared" si="1"/>
        <v>42</v>
      </c>
      <c r="F11" s="90">
        <f t="shared" si="2"/>
        <v>17</v>
      </c>
      <c r="G11" s="45">
        <v>5</v>
      </c>
      <c r="H11" s="339">
        <v>8</v>
      </c>
      <c r="I11" s="11">
        <v>1</v>
      </c>
      <c r="J11" s="12">
        <v>10</v>
      </c>
      <c r="K11" s="93">
        <v>5</v>
      </c>
      <c r="L11" s="338">
        <v>11</v>
      </c>
      <c r="M11" s="17">
        <v>8</v>
      </c>
      <c r="N11" s="338">
        <v>8</v>
      </c>
      <c r="O11" s="17">
        <v>2</v>
      </c>
      <c r="P11" s="16">
        <v>7</v>
      </c>
      <c r="Q11" s="17">
        <v>2</v>
      </c>
      <c r="R11" s="16">
        <v>7</v>
      </c>
      <c r="S11" s="17">
        <v>3</v>
      </c>
      <c r="T11" s="340">
        <v>9</v>
      </c>
      <c r="U11" s="19">
        <v>9</v>
      </c>
      <c r="V11" s="338">
        <v>10</v>
      </c>
      <c r="W11" s="21">
        <v>1</v>
      </c>
      <c r="X11" s="20">
        <v>10</v>
      </c>
      <c r="Y11" s="21">
        <v>6</v>
      </c>
      <c r="Z11" s="338">
        <v>13</v>
      </c>
      <c r="AA11" s="21">
        <v>1</v>
      </c>
      <c r="AB11" s="36">
        <v>10</v>
      </c>
      <c r="AC11" s="3"/>
      <c r="AD11" s="3"/>
      <c r="AE11" s="3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</row>
    <row r="12" spans="1:43" ht="13.2" customHeight="1" x14ac:dyDescent="0.25">
      <c r="A12" s="465">
        <v>7</v>
      </c>
      <c r="B12" s="470" t="s">
        <v>194</v>
      </c>
      <c r="C12" s="178" t="s">
        <v>36</v>
      </c>
      <c r="D12" s="241">
        <f t="shared" si="0"/>
        <v>53</v>
      </c>
      <c r="E12" s="29">
        <f t="shared" si="1"/>
        <v>40</v>
      </c>
      <c r="F12" s="90">
        <f t="shared" si="2"/>
        <v>13</v>
      </c>
      <c r="G12" s="45">
        <v>7</v>
      </c>
      <c r="H12" s="339">
        <v>6</v>
      </c>
      <c r="I12" s="11">
        <v>4</v>
      </c>
      <c r="J12" s="12">
        <v>2</v>
      </c>
      <c r="K12" s="93">
        <v>7</v>
      </c>
      <c r="L12" s="338">
        <v>9</v>
      </c>
      <c r="M12" s="17">
        <v>7</v>
      </c>
      <c r="N12" s="338">
        <v>9</v>
      </c>
      <c r="O12" s="17">
        <v>3</v>
      </c>
      <c r="P12" s="16">
        <v>4</v>
      </c>
      <c r="Q12" s="17">
        <v>3</v>
      </c>
      <c r="R12" s="16">
        <v>4</v>
      </c>
      <c r="S12" s="17">
        <v>4</v>
      </c>
      <c r="T12" s="340">
        <v>7</v>
      </c>
      <c r="U12" s="19">
        <v>7</v>
      </c>
      <c r="V12" s="338">
        <v>12</v>
      </c>
      <c r="W12" s="21">
        <v>3</v>
      </c>
      <c r="X12" s="20">
        <v>4</v>
      </c>
      <c r="Y12" s="21">
        <v>9</v>
      </c>
      <c r="Z12" s="338">
        <v>10</v>
      </c>
      <c r="AA12" s="21">
        <v>3</v>
      </c>
      <c r="AB12" s="36">
        <v>4</v>
      </c>
      <c r="AC12" s="3"/>
      <c r="AD12" s="3"/>
      <c r="AE12" s="3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</row>
    <row r="13" spans="1:43" ht="13.2" customHeight="1" x14ac:dyDescent="0.25">
      <c r="A13" s="465">
        <v>8</v>
      </c>
      <c r="B13" s="480" t="s">
        <v>118</v>
      </c>
      <c r="C13" s="178" t="s">
        <v>38</v>
      </c>
      <c r="D13" s="241">
        <f t="shared" si="0"/>
        <v>42</v>
      </c>
      <c r="E13" s="29">
        <f t="shared" si="1"/>
        <v>32</v>
      </c>
      <c r="F13" s="90">
        <f t="shared" si="2"/>
        <v>10</v>
      </c>
      <c r="G13" s="45">
        <v>8</v>
      </c>
      <c r="H13" s="339">
        <v>5</v>
      </c>
      <c r="I13" s="142"/>
      <c r="J13" s="193"/>
      <c r="K13" s="93">
        <v>9</v>
      </c>
      <c r="L13" s="338">
        <v>7</v>
      </c>
      <c r="M13" s="17">
        <v>9</v>
      </c>
      <c r="N13" s="338">
        <v>7</v>
      </c>
      <c r="O13" s="17">
        <v>3</v>
      </c>
      <c r="P13" s="16">
        <v>4</v>
      </c>
      <c r="Q13" s="17">
        <v>3</v>
      </c>
      <c r="R13" s="16">
        <v>4</v>
      </c>
      <c r="S13" s="17">
        <v>6</v>
      </c>
      <c r="T13" s="340">
        <v>5</v>
      </c>
      <c r="U13" s="19">
        <v>10</v>
      </c>
      <c r="V13" s="338">
        <v>9</v>
      </c>
      <c r="W13" s="21">
        <v>3</v>
      </c>
      <c r="X13" s="20">
        <v>4</v>
      </c>
      <c r="Y13" s="21">
        <v>10</v>
      </c>
      <c r="Z13" s="338">
        <v>9</v>
      </c>
      <c r="AA13" s="21">
        <v>3</v>
      </c>
      <c r="AB13" s="36">
        <v>4</v>
      </c>
      <c r="AC13" s="3"/>
      <c r="AD13" s="3"/>
      <c r="AE13" s="3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1:43" s="2" customFormat="1" ht="13.2" customHeight="1" x14ac:dyDescent="0.25">
      <c r="A14" s="465">
        <v>9</v>
      </c>
      <c r="B14" s="481" t="s">
        <v>248</v>
      </c>
      <c r="C14" s="178" t="s">
        <v>40</v>
      </c>
      <c r="D14" s="241">
        <f t="shared" si="0"/>
        <v>34</v>
      </c>
      <c r="E14" s="29">
        <f t="shared" si="1"/>
        <v>25</v>
      </c>
      <c r="F14" s="90">
        <f t="shared" si="2"/>
        <v>9</v>
      </c>
      <c r="G14" s="45">
        <v>4</v>
      </c>
      <c r="H14" s="339">
        <v>9</v>
      </c>
      <c r="I14" s="11">
        <v>2</v>
      </c>
      <c r="J14" s="12">
        <v>7</v>
      </c>
      <c r="K14" s="93"/>
      <c r="L14" s="16"/>
      <c r="M14" s="17"/>
      <c r="N14" s="16"/>
      <c r="O14" s="17"/>
      <c r="P14" s="16"/>
      <c r="Q14" s="17"/>
      <c r="R14" s="16"/>
      <c r="S14" s="17"/>
      <c r="T14" s="94"/>
      <c r="U14" s="19">
        <v>6</v>
      </c>
      <c r="V14" s="338">
        <v>13</v>
      </c>
      <c r="W14" s="21">
        <v>2</v>
      </c>
      <c r="X14" s="20">
        <v>7</v>
      </c>
      <c r="Y14" s="21">
        <v>7</v>
      </c>
      <c r="Z14" s="338">
        <v>12</v>
      </c>
      <c r="AA14" s="21">
        <v>2</v>
      </c>
      <c r="AB14" s="36">
        <v>7</v>
      </c>
      <c r="AC14" s="3"/>
      <c r="AD14" s="3"/>
      <c r="AE14" s="3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</row>
    <row r="15" spans="1:43" ht="14.25" customHeight="1" x14ac:dyDescent="0.25">
      <c r="A15" s="465">
        <v>10</v>
      </c>
      <c r="B15" s="482" t="s">
        <v>331</v>
      </c>
      <c r="C15" s="178" t="s">
        <v>37</v>
      </c>
      <c r="D15" s="241">
        <f t="shared" si="0"/>
        <v>30</v>
      </c>
      <c r="E15" s="29">
        <f t="shared" si="1"/>
        <v>30</v>
      </c>
      <c r="F15" s="90">
        <f t="shared" si="2"/>
        <v>0</v>
      </c>
      <c r="G15" s="45"/>
      <c r="H15" s="13"/>
      <c r="I15" s="11"/>
      <c r="J15" s="12"/>
      <c r="K15" s="93"/>
      <c r="L15" s="16"/>
      <c r="M15" s="17"/>
      <c r="N15" s="16"/>
      <c r="O15" s="17"/>
      <c r="P15" s="16"/>
      <c r="Q15" s="17"/>
      <c r="R15" s="16"/>
      <c r="S15" s="17"/>
      <c r="T15" s="94"/>
      <c r="U15" s="19">
        <v>4</v>
      </c>
      <c r="V15" s="338">
        <v>15</v>
      </c>
      <c r="W15" s="21">
        <v>1</v>
      </c>
      <c r="X15" s="20">
        <v>10</v>
      </c>
      <c r="Y15" s="21">
        <v>4</v>
      </c>
      <c r="Z15" s="338">
        <v>15</v>
      </c>
      <c r="AA15" s="21">
        <v>1</v>
      </c>
      <c r="AB15" s="36">
        <v>10</v>
      </c>
      <c r="AC15" s="3"/>
      <c r="AD15" s="3"/>
      <c r="AE15" s="3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</row>
    <row r="16" spans="1:43" ht="13.2" customHeight="1" x14ac:dyDescent="0.25">
      <c r="A16" s="465">
        <v>11</v>
      </c>
      <c r="B16" s="470" t="s">
        <v>250</v>
      </c>
      <c r="C16" s="178" t="s">
        <v>77</v>
      </c>
      <c r="D16" s="241">
        <f t="shared" si="0"/>
        <v>29</v>
      </c>
      <c r="E16" s="29">
        <f t="shared" si="1"/>
        <v>22</v>
      </c>
      <c r="F16" s="90">
        <f t="shared" si="2"/>
        <v>7</v>
      </c>
      <c r="G16" s="45">
        <v>6</v>
      </c>
      <c r="H16" s="339">
        <v>7</v>
      </c>
      <c r="I16" s="11">
        <v>1</v>
      </c>
      <c r="J16" s="12">
        <v>10</v>
      </c>
      <c r="K16" s="93"/>
      <c r="L16" s="16"/>
      <c r="M16" s="17"/>
      <c r="N16" s="16"/>
      <c r="O16" s="17"/>
      <c r="P16" s="16"/>
      <c r="Q16" s="17"/>
      <c r="R16" s="16"/>
      <c r="S16" s="17"/>
      <c r="T16" s="94"/>
      <c r="U16" s="19">
        <v>8</v>
      </c>
      <c r="V16" s="338">
        <v>11</v>
      </c>
      <c r="W16" s="21"/>
      <c r="X16" s="20"/>
      <c r="Y16" s="21">
        <v>8</v>
      </c>
      <c r="Z16" s="338">
        <v>11</v>
      </c>
      <c r="AA16" s="21"/>
      <c r="AB16" s="36"/>
      <c r="AC16" s="3"/>
      <c r="AD16" s="3"/>
      <c r="AE16" s="3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1:43" ht="13.2" customHeight="1" x14ac:dyDescent="0.25">
      <c r="A17" s="465">
        <v>12</v>
      </c>
      <c r="B17" s="471" t="s">
        <v>192</v>
      </c>
      <c r="C17" s="178" t="s">
        <v>84</v>
      </c>
      <c r="D17" s="241">
        <f t="shared" si="0"/>
        <v>28</v>
      </c>
      <c r="E17" s="29">
        <f t="shared" si="1"/>
        <v>22</v>
      </c>
      <c r="F17" s="90">
        <f t="shared" si="2"/>
        <v>6</v>
      </c>
      <c r="G17" s="45">
        <v>11</v>
      </c>
      <c r="H17" s="339">
        <v>2</v>
      </c>
      <c r="I17" s="11">
        <v>3</v>
      </c>
      <c r="J17" s="12">
        <v>4</v>
      </c>
      <c r="K17" s="93">
        <v>11</v>
      </c>
      <c r="L17" s="338">
        <v>5</v>
      </c>
      <c r="M17" s="17">
        <v>11</v>
      </c>
      <c r="N17" s="338">
        <v>5</v>
      </c>
      <c r="O17" s="17"/>
      <c r="P17" s="16"/>
      <c r="Q17" s="17"/>
      <c r="R17" s="16"/>
      <c r="S17" s="17">
        <v>7</v>
      </c>
      <c r="T17" s="340">
        <v>4</v>
      </c>
      <c r="U17" s="19">
        <v>14</v>
      </c>
      <c r="V17" s="338">
        <v>5</v>
      </c>
      <c r="W17" s="21"/>
      <c r="X17" s="20"/>
      <c r="Y17" s="21">
        <v>12</v>
      </c>
      <c r="Z17" s="338">
        <v>7</v>
      </c>
      <c r="AA17" s="21"/>
      <c r="AB17" s="36"/>
      <c r="AC17" s="3"/>
      <c r="AD17" s="3"/>
      <c r="AE17" s="3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</row>
    <row r="18" spans="1:43" ht="14.25" customHeight="1" x14ac:dyDescent="0.25">
      <c r="A18" s="465">
        <v>13</v>
      </c>
      <c r="B18" s="483" t="s">
        <v>333</v>
      </c>
      <c r="C18" s="178" t="s">
        <v>32</v>
      </c>
      <c r="D18" s="241">
        <f t="shared" si="0"/>
        <v>26</v>
      </c>
      <c r="E18" s="29">
        <f t="shared" si="1"/>
        <v>20</v>
      </c>
      <c r="F18" s="90">
        <f t="shared" si="2"/>
        <v>6</v>
      </c>
      <c r="G18" s="45"/>
      <c r="H18" s="11"/>
      <c r="I18" s="11"/>
      <c r="J18" s="458"/>
      <c r="K18" s="93">
        <v>6</v>
      </c>
      <c r="L18" s="338">
        <v>10</v>
      </c>
      <c r="M18" s="17">
        <v>6</v>
      </c>
      <c r="N18" s="446">
        <v>10</v>
      </c>
      <c r="O18" s="17">
        <v>4</v>
      </c>
      <c r="P18" s="17">
        <v>2</v>
      </c>
      <c r="Q18" s="17">
        <v>4</v>
      </c>
      <c r="R18" s="313">
        <v>2</v>
      </c>
      <c r="S18" s="17">
        <v>5</v>
      </c>
      <c r="T18" s="455">
        <v>6</v>
      </c>
      <c r="U18" s="19"/>
      <c r="V18" s="20"/>
      <c r="W18" s="21">
        <v>4</v>
      </c>
      <c r="X18" s="21">
        <v>2</v>
      </c>
      <c r="Y18" s="21"/>
      <c r="Z18" s="20"/>
      <c r="AA18" s="21">
        <v>4</v>
      </c>
      <c r="AB18" s="257">
        <v>2</v>
      </c>
      <c r="AC18" s="3"/>
      <c r="AD18" s="3"/>
      <c r="AE18" s="3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3" ht="13.2" customHeight="1" x14ac:dyDescent="0.25">
      <c r="A19" s="465">
        <v>14</v>
      </c>
      <c r="B19" s="468" t="s">
        <v>286</v>
      </c>
      <c r="C19" s="178" t="s">
        <v>84</v>
      </c>
      <c r="D19" s="241">
        <f t="shared" si="0"/>
        <v>25</v>
      </c>
      <c r="E19" s="29">
        <f t="shared" si="1"/>
        <v>22</v>
      </c>
      <c r="F19" s="90">
        <f t="shared" si="2"/>
        <v>3</v>
      </c>
      <c r="G19" s="45"/>
      <c r="H19" s="11"/>
      <c r="I19" s="11"/>
      <c r="J19" s="458"/>
      <c r="K19" s="93">
        <v>14</v>
      </c>
      <c r="L19" s="338">
        <v>2</v>
      </c>
      <c r="M19" s="17">
        <v>12</v>
      </c>
      <c r="N19" s="446">
        <v>4</v>
      </c>
      <c r="O19" s="17"/>
      <c r="P19" s="17"/>
      <c r="Q19" s="17"/>
      <c r="R19" s="313"/>
      <c r="S19" s="17">
        <v>8</v>
      </c>
      <c r="T19" s="455">
        <v>3</v>
      </c>
      <c r="U19" s="19">
        <v>11</v>
      </c>
      <c r="V19" s="338">
        <v>8</v>
      </c>
      <c r="W19" s="21"/>
      <c r="X19" s="21"/>
      <c r="Y19" s="21">
        <v>11</v>
      </c>
      <c r="Z19" s="338">
        <v>8</v>
      </c>
      <c r="AA19" s="21"/>
      <c r="AB19" s="257"/>
      <c r="AC19" s="3"/>
      <c r="AD19" s="3"/>
      <c r="AE19" s="3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</row>
    <row r="20" spans="1:43" ht="13.2" customHeight="1" x14ac:dyDescent="0.25">
      <c r="A20" s="465">
        <v>15</v>
      </c>
      <c r="B20" s="484" t="s">
        <v>190</v>
      </c>
      <c r="C20" s="178" t="s">
        <v>35</v>
      </c>
      <c r="D20" s="241">
        <f t="shared" si="0"/>
        <v>21</v>
      </c>
      <c r="E20" s="29">
        <f t="shared" si="1"/>
        <v>16</v>
      </c>
      <c r="F20" s="90">
        <f t="shared" si="2"/>
        <v>5</v>
      </c>
      <c r="G20" s="45">
        <v>10</v>
      </c>
      <c r="H20" s="339">
        <v>3</v>
      </c>
      <c r="I20" s="142">
        <v>5</v>
      </c>
      <c r="J20" s="193">
        <v>1</v>
      </c>
      <c r="K20" s="93">
        <v>12</v>
      </c>
      <c r="L20" s="338">
        <v>4</v>
      </c>
      <c r="M20" s="17">
        <v>13</v>
      </c>
      <c r="N20" s="338">
        <v>3</v>
      </c>
      <c r="O20" s="17">
        <v>5</v>
      </c>
      <c r="P20" s="16">
        <v>1</v>
      </c>
      <c r="Q20" s="17">
        <v>5</v>
      </c>
      <c r="R20" s="16">
        <v>1</v>
      </c>
      <c r="S20" s="17">
        <v>9</v>
      </c>
      <c r="T20" s="340">
        <v>2</v>
      </c>
      <c r="U20" s="19">
        <v>15</v>
      </c>
      <c r="V20" s="338">
        <v>4</v>
      </c>
      <c r="W20" s="21">
        <v>5</v>
      </c>
      <c r="X20" s="20">
        <v>1</v>
      </c>
      <c r="Y20" s="21">
        <v>14</v>
      </c>
      <c r="Z20" s="338">
        <v>5</v>
      </c>
      <c r="AA20" s="21">
        <v>5</v>
      </c>
      <c r="AB20" s="36">
        <v>1</v>
      </c>
      <c r="AC20" s="3"/>
      <c r="AD20" s="3"/>
      <c r="AE20" s="3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 ht="13.2" customHeight="1" x14ac:dyDescent="0.25">
      <c r="A21" s="465">
        <v>16</v>
      </c>
      <c r="B21" s="485" t="s">
        <v>193</v>
      </c>
      <c r="C21" s="178" t="s">
        <v>41</v>
      </c>
      <c r="D21" s="241">
        <f t="shared" si="0"/>
        <v>20</v>
      </c>
      <c r="E21" s="29">
        <f t="shared" si="1"/>
        <v>19</v>
      </c>
      <c r="F21" s="90">
        <f t="shared" si="2"/>
        <v>1</v>
      </c>
      <c r="G21" s="45">
        <v>12</v>
      </c>
      <c r="H21" s="339">
        <v>1</v>
      </c>
      <c r="I21" s="11">
        <v>4</v>
      </c>
      <c r="J21" s="12">
        <v>2</v>
      </c>
      <c r="K21" s="93">
        <v>10</v>
      </c>
      <c r="L21" s="338">
        <v>6</v>
      </c>
      <c r="M21" s="17">
        <v>10</v>
      </c>
      <c r="N21" s="338">
        <v>6</v>
      </c>
      <c r="O21" s="17"/>
      <c r="P21" s="16"/>
      <c r="Q21" s="17"/>
      <c r="R21" s="16"/>
      <c r="S21" s="17"/>
      <c r="T21" s="94"/>
      <c r="U21" s="19">
        <v>12</v>
      </c>
      <c r="V21" s="338">
        <v>7</v>
      </c>
      <c r="W21" s="21"/>
      <c r="X21" s="20"/>
      <c r="Y21" s="21"/>
      <c r="Z21" s="20"/>
      <c r="AA21" s="21"/>
      <c r="AB21" s="36"/>
      <c r="AC21" s="3"/>
      <c r="AD21" s="3"/>
      <c r="AE21" s="3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ht="13.2" customHeight="1" x14ac:dyDescent="0.25">
      <c r="A22" s="465">
        <v>17</v>
      </c>
      <c r="B22" s="485" t="s">
        <v>287</v>
      </c>
      <c r="C22" s="178" t="s">
        <v>28</v>
      </c>
      <c r="D22" s="241">
        <f t="shared" si="0"/>
        <v>16</v>
      </c>
      <c r="E22" s="29">
        <f t="shared" si="1"/>
        <v>16</v>
      </c>
      <c r="F22" s="90">
        <f t="shared" si="2"/>
        <v>0</v>
      </c>
      <c r="G22" s="45"/>
      <c r="H22" s="11"/>
      <c r="I22" s="11"/>
      <c r="J22" s="458"/>
      <c r="K22" s="93">
        <v>13</v>
      </c>
      <c r="L22" s="338">
        <v>3</v>
      </c>
      <c r="M22" s="17">
        <v>15</v>
      </c>
      <c r="N22" s="446">
        <v>1</v>
      </c>
      <c r="O22" s="17"/>
      <c r="P22" s="17"/>
      <c r="Q22" s="17"/>
      <c r="R22" s="313"/>
      <c r="S22" s="17"/>
      <c r="T22" s="456"/>
      <c r="U22" s="19">
        <v>13</v>
      </c>
      <c r="V22" s="338">
        <v>6</v>
      </c>
      <c r="W22" s="21">
        <v>4</v>
      </c>
      <c r="X22" s="21">
        <v>2</v>
      </c>
      <c r="Y22" s="21">
        <v>13</v>
      </c>
      <c r="Z22" s="338">
        <v>6</v>
      </c>
      <c r="AA22" s="21">
        <v>4</v>
      </c>
      <c r="AB22" s="257">
        <v>2</v>
      </c>
      <c r="AC22" s="3"/>
      <c r="AD22" s="3"/>
      <c r="AE22" s="3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 ht="13.2" customHeight="1" x14ac:dyDescent="0.25">
      <c r="A23" s="465">
        <v>18</v>
      </c>
      <c r="B23" s="484" t="s">
        <v>191</v>
      </c>
      <c r="C23" s="178" t="s">
        <v>35</v>
      </c>
      <c r="D23" s="241">
        <f t="shared" si="0"/>
        <v>10</v>
      </c>
      <c r="E23" s="29">
        <f t="shared" si="1"/>
        <v>9</v>
      </c>
      <c r="F23" s="90">
        <f t="shared" si="2"/>
        <v>1</v>
      </c>
      <c r="G23" s="45">
        <v>0</v>
      </c>
      <c r="H23" s="13">
        <v>0</v>
      </c>
      <c r="I23" s="142">
        <v>5</v>
      </c>
      <c r="J23" s="193">
        <v>1</v>
      </c>
      <c r="K23" s="93">
        <v>15</v>
      </c>
      <c r="L23" s="338">
        <v>1</v>
      </c>
      <c r="M23" s="17">
        <v>14</v>
      </c>
      <c r="N23" s="338">
        <v>2</v>
      </c>
      <c r="O23" s="17">
        <v>5</v>
      </c>
      <c r="P23" s="16">
        <v>1</v>
      </c>
      <c r="Q23" s="17">
        <v>5</v>
      </c>
      <c r="R23" s="16">
        <v>1</v>
      </c>
      <c r="S23" s="17">
        <v>10</v>
      </c>
      <c r="T23" s="340">
        <v>1</v>
      </c>
      <c r="U23" s="19">
        <v>16</v>
      </c>
      <c r="V23" s="338">
        <v>3</v>
      </c>
      <c r="W23" s="21">
        <v>5</v>
      </c>
      <c r="X23" s="20">
        <v>1</v>
      </c>
      <c r="Y23" s="21">
        <v>16</v>
      </c>
      <c r="Z23" s="338">
        <v>3</v>
      </c>
      <c r="AA23" s="21">
        <v>5</v>
      </c>
      <c r="AB23" s="36">
        <v>1</v>
      </c>
      <c r="AC23" s="3"/>
      <c r="AD23" s="3"/>
      <c r="AE23" s="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1:43" ht="13.2" customHeight="1" x14ac:dyDescent="0.25">
      <c r="A24" s="465">
        <v>19</v>
      </c>
      <c r="B24" s="468" t="s">
        <v>174</v>
      </c>
      <c r="C24" s="183" t="s">
        <v>165</v>
      </c>
      <c r="D24" s="241">
        <f t="shared" si="0"/>
        <v>6</v>
      </c>
      <c r="E24" s="29">
        <f t="shared" si="1"/>
        <v>6</v>
      </c>
      <c r="F24" s="90">
        <f t="shared" si="2"/>
        <v>0</v>
      </c>
      <c r="G24" s="45">
        <v>0</v>
      </c>
      <c r="H24" s="123">
        <v>0</v>
      </c>
      <c r="I24" s="142">
        <v>2</v>
      </c>
      <c r="J24" s="193">
        <v>7</v>
      </c>
      <c r="K24" s="199"/>
      <c r="L24" s="144"/>
      <c r="M24" s="130"/>
      <c r="N24" s="144"/>
      <c r="O24" s="130">
        <v>4</v>
      </c>
      <c r="P24" s="144">
        <v>2</v>
      </c>
      <c r="Q24" s="130">
        <v>4</v>
      </c>
      <c r="R24" s="144">
        <v>2</v>
      </c>
      <c r="S24" s="130"/>
      <c r="T24" s="200"/>
      <c r="U24" s="227">
        <v>17</v>
      </c>
      <c r="V24" s="346">
        <v>2</v>
      </c>
      <c r="W24" s="145">
        <v>2</v>
      </c>
      <c r="X24" s="146">
        <v>7</v>
      </c>
      <c r="Y24" s="145">
        <v>15</v>
      </c>
      <c r="Z24" s="346">
        <v>4</v>
      </c>
      <c r="AA24" s="145">
        <v>2</v>
      </c>
      <c r="AB24" s="228">
        <v>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3.2" customHeight="1" x14ac:dyDescent="0.25">
      <c r="A25" s="465">
        <v>20</v>
      </c>
      <c r="B25" s="482" t="s">
        <v>251</v>
      </c>
      <c r="C25" s="178" t="s">
        <v>84</v>
      </c>
      <c r="D25" s="241">
        <f t="shared" si="0"/>
        <v>4</v>
      </c>
      <c r="E25" s="29">
        <f t="shared" si="1"/>
        <v>0</v>
      </c>
      <c r="F25" s="90">
        <f t="shared" si="2"/>
        <v>4</v>
      </c>
      <c r="G25" s="45">
        <v>9</v>
      </c>
      <c r="H25" s="339">
        <v>4</v>
      </c>
      <c r="I25" s="11">
        <v>3</v>
      </c>
      <c r="J25" s="12">
        <v>4</v>
      </c>
      <c r="K25" s="93"/>
      <c r="L25" s="16"/>
      <c r="M25" s="17"/>
      <c r="N25" s="16"/>
      <c r="O25" s="17"/>
      <c r="P25" s="16"/>
      <c r="Q25" s="17"/>
      <c r="R25" s="16"/>
      <c r="S25" s="17"/>
      <c r="T25" s="94"/>
      <c r="U25" s="19"/>
      <c r="V25" s="20"/>
      <c r="W25" s="21"/>
      <c r="X25" s="20"/>
      <c r="Y25" s="21"/>
      <c r="Z25" s="20"/>
      <c r="AA25" s="21"/>
      <c r="AB25" s="36"/>
      <c r="AC25" s="3"/>
      <c r="AD25" s="3"/>
      <c r="AE25" s="3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1:43" ht="13.2" customHeight="1" thickBot="1" x14ac:dyDescent="0.3">
      <c r="A26" s="474">
        <v>21</v>
      </c>
      <c r="B26" s="486" t="s">
        <v>332</v>
      </c>
      <c r="C26" s="276" t="s">
        <v>32</v>
      </c>
      <c r="D26" s="487">
        <f t="shared" si="0"/>
        <v>3</v>
      </c>
      <c r="E26" s="33">
        <f t="shared" si="1"/>
        <v>3</v>
      </c>
      <c r="F26" s="265">
        <f t="shared" si="2"/>
        <v>0</v>
      </c>
      <c r="G26" s="194"/>
      <c r="H26" s="39"/>
      <c r="I26" s="26"/>
      <c r="J26" s="40"/>
      <c r="K26" s="201"/>
      <c r="L26" s="25"/>
      <c r="M26" s="24"/>
      <c r="N26" s="25"/>
      <c r="O26" s="24"/>
      <c r="P26" s="25"/>
      <c r="Q26" s="24"/>
      <c r="R26" s="25"/>
      <c r="S26" s="24"/>
      <c r="T26" s="253"/>
      <c r="U26" s="37">
        <v>18</v>
      </c>
      <c r="V26" s="428">
        <v>1</v>
      </c>
      <c r="W26" s="38"/>
      <c r="X26" s="229"/>
      <c r="Y26" s="38">
        <v>17</v>
      </c>
      <c r="Z26" s="428">
        <v>2</v>
      </c>
      <c r="AA26" s="38"/>
      <c r="AB26" s="41"/>
      <c r="AC26" s="3"/>
      <c r="AD26" s="3"/>
      <c r="AE26" s="3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:43" s="314" customFormat="1" ht="13.2" customHeight="1" x14ac:dyDescent="0.25">
      <c r="B27" s="448"/>
      <c r="C27" s="316"/>
      <c r="D27" s="317"/>
      <c r="E27" s="318"/>
      <c r="F27" s="319"/>
      <c r="G27" s="46"/>
      <c r="H27" s="53"/>
      <c r="I27" s="46"/>
      <c r="J27" s="53"/>
      <c r="K27" s="46"/>
      <c r="L27" s="53"/>
      <c r="M27" s="46"/>
      <c r="N27" s="53"/>
      <c r="O27" s="46"/>
      <c r="P27" s="53"/>
      <c r="Q27" s="46"/>
      <c r="R27" s="53"/>
      <c r="S27" s="46"/>
      <c r="T27" s="53"/>
      <c r="U27" s="46"/>
      <c r="V27" s="53"/>
      <c r="W27" s="46"/>
      <c r="X27" s="53"/>
      <c r="Y27" s="46"/>
      <c r="Z27" s="53"/>
      <c r="AA27" s="46"/>
      <c r="AB27" s="53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</row>
    <row r="28" spans="1:43" s="314" customFormat="1" ht="13.2" customHeight="1" x14ac:dyDescent="0.25">
      <c r="B28" s="448"/>
      <c r="C28" s="316"/>
      <c r="D28" s="317"/>
      <c r="E28" s="318"/>
      <c r="F28" s="319"/>
      <c r="G28" s="46"/>
      <c r="H28" s="53"/>
      <c r="I28" s="46"/>
      <c r="J28" s="53"/>
      <c r="K28" s="46"/>
      <c r="L28" s="53"/>
      <c r="M28" s="46"/>
      <c r="N28" s="53"/>
      <c r="O28" s="46"/>
      <c r="P28" s="53"/>
      <c r="Q28" s="46"/>
      <c r="R28" s="53"/>
      <c r="S28" s="46"/>
      <c r="T28" s="53"/>
      <c r="U28" s="46"/>
      <c r="V28" s="53"/>
      <c r="W28" s="46"/>
      <c r="X28" s="53"/>
      <c r="Y28" s="46"/>
      <c r="Z28" s="53"/>
      <c r="AA28" s="46"/>
      <c r="AB28" s="53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</row>
    <row r="29" spans="1:43" s="314" customFormat="1" ht="13.2" customHeight="1" x14ac:dyDescent="0.25">
      <c r="B29" s="448"/>
      <c r="C29" s="316"/>
      <c r="D29" s="317"/>
      <c r="E29" s="318"/>
      <c r="F29" s="319"/>
      <c r="G29" s="46"/>
      <c r="H29" s="53"/>
      <c r="I29" s="46"/>
      <c r="J29" s="53"/>
      <c r="K29" s="46"/>
      <c r="L29" s="53"/>
      <c r="M29" s="46"/>
      <c r="N29" s="53"/>
      <c r="O29" s="46"/>
      <c r="P29" s="53"/>
      <c r="Q29" s="46"/>
      <c r="R29" s="53"/>
      <c r="S29" s="46"/>
      <c r="T29" s="53"/>
      <c r="U29" s="46"/>
      <c r="V29" s="53"/>
      <c r="W29" s="46"/>
      <c r="X29" s="53"/>
      <c r="Y29" s="46"/>
      <c r="Z29" s="53"/>
      <c r="AA29" s="46"/>
      <c r="AB29" s="53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</row>
    <row r="30" spans="1:43" s="314" customFormat="1" ht="13.2" customHeight="1" x14ac:dyDescent="0.25">
      <c r="B30" s="315"/>
      <c r="C30" s="316"/>
      <c r="D30" s="317"/>
      <c r="E30" s="318"/>
      <c r="F30" s="319"/>
      <c r="G30" s="46"/>
      <c r="H30" s="46"/>
      <c r="I30" s="46"/>
      <c r="J30" s="46"/>
      <c r="K30" s="46"/>
      <c r="L30" s="53"/>
      <c r="M30" s="46"/>
      <c r="N30" s="46"/>
      <c r="O30" s="46"/>
      <c r="P30" s="46"/>
      <c r="Q30" s="46"/>
      <c r="R30" s="46"/>
      <c r="S30" s="46"/>
      <c r="T30" s="46"/>
      <c r="U30" s="46"/>
      <c r="V30" s="53"/>
      <c r="W30" s="46"/>
      <c r="X30" s="46"/>
      <c r="Y30" s="46"/>
      <c r="Z30" s="46"/>
      <c r="AA30" s="46"/>
      <c r="AB30" s="46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</row>
    <row r="31" spans="1:43" ht="13.2" customHeight="1" x14ac:dyDescent="0.25">
      <c r="A31" s="314">
        <v>1</v>
      </c>
      <c r="B31" s="122" t="s">
        <v>245</v>
      </c>
      <c r="C31" s="133" t="s">
        <v>246</v>
      </c>
      <c r="D31" s="113">
        <f>E31+F31</f>
        <v>63</v>
      </c>
      <c r="E31" s="114">
        <f>SUM(L31+N31+V31+Z31)</f>
        <v>44</v>
      </c>
      <c r="F31" s="115">
        <f>SUM(H31+T31)</f>
        <v>19</v>
      </c>
      <c r="G31" s="14">
        <v>1</v>
      </c>
      <c r="H31" s="339">
        <v>19</v>
      </c>
      <c r="I31" s="11"/>
      <c r="J31" s="13"/>
      <c r="K31" s="17">
        <v>1</v>
      </c>
      <c r="L31" s="338">
        <v>22</v>
      </c>
      <c r="M31" s="17">
        <v>1</v>
      </c>
      <c r="N31" s="338">
        <v>22</v>
      </c>
      <c r="O31" s="17">
        <v>1</v>
      </c>
      <c r="P31" s="16">
        <v>10</v>
      </c>
      <c r="Q31" s="17">
        <v>1</v>
      </c>
      <c r="R31" s="16">
        <v>10</v>
      </c>
      <c r="S31" s="17"/>
      <c r="T31" s="16"/>
      <c r="U31" s="21"/>
      <c r="V31" s="20"/>
      <c r="W31" s="21"/>
      <c r="X31" s="20"/>
      <c r="Y31" s="21"/>
      <c r="Z31" s="20"/>
      <c r="AA31" s="21"/>
      <c r="AB31" s="20"/>
      <c r="AC31" s="3"/>
      <c r="AD31" s="3"/>
      <c r="AE31" s="3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3.2" customHeight="1" x14ac:dyDescent="0.25">
      <c r="B32" s="23"/>
      <c r="C32" s="23"/>
    </row>
    <row r="33" spans="1:43" ht="13.2" customHeight="1" x14ac:dyDescent="0.25">
      <c r="A33" s="314">
        <v>2</v>
      </c>
      <c r="B33" s="122" t="s">
        <v>285</v>
      </c>
      <c r="C33" s="133" t="s">
        <v>35</v>
      </c>
      <c r="D33" s="113">
        <f t="shared" ref="D33:D35" si="3">E33+F33</f>
        <v>103</v>
      </c>
      <c r="E33" s="114">
        <f t="shared" ref="E33:E35" si="4">SUM(L33+N33+V33+Z33)</f>
        <v>86</v>
      </c>
      <c r="F33" s="115">
        <f t="shared" ref="F33:F35" si="5">SUM(H33+T33)</f>
        <v>17</v>
      </c>
      <c r="G33" s="11"/>
      <c r="H33" s="13"/>
      <c r="I33" s="11"/>
      <c r="J33" s="13"/>
      <c r="K33" s="17">
        <v>2</v>
      </c>
      <c r="L33" s="338">
        <v>18</v>
      </c>
      <c r="M33" s="17">
        <v>2</v>
      </c>
      <c r="N33" s="338">
        <v>18</v>
      </c>
      <c r="O33" s="17">
        <v>1</v>
      </c>
      <c r="P33" s="16">
        <v>10</v>
      </c>
      <c r="Q33" s="17">
        <v>1</v>
      </c>
      <c r="R33" s="16">
        <v>10</v>
      </c>
      <c r="S33" s="17">
        <v>1</v>
      </c>
      <c r="T33" s="339">
        <v>17</v>
      </c>
      <c r="U33" s="21">
        <v>1</v>
      </c>
      <c r="V33" s="338">
        <v>25</v>
      </c>
      <c r="W33" s="21"/>
      <c r="X33" s="21"/>
      <c r="Y33" s="21">
        <v>1</v>
      </c>
      <c r="Z33" s="338">
        <v>25</v>
      </c>
      <c r="AA33" s="21"/>
      <c r="AB33" s="21"/>
      <c r="AC33" s="3"/>
      <c r="AD33" s="3"/>
      <c r="AE33" s="3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3.2" customHeight="1" x14ac:dyDescent="0.25">
      <c r="A34" s="314">
        <v>3</v>
      </c>
      <c r="B34" s="124" t="s">
        <v>247</v>
      </c>
      <c r="C34" s="133" t="s">
        <v>35</v>
      </c>
      <c r="D34" s="113">
        <f t="shared" si="3"/>
        <v>70</v>
      </c>
      <c r="E34" s="114">
        <f t="shared" si="4"/>
        <v>55</v>
      </c>
      <c r="F34" s="115">
        <f t="shared" si="5"/>
        <v>15</v>
      </c>
      <c r="G34" s="11">
        <v>2</v>
      </c>
      <c r="H34" s="339">
        <v>15</v>
      </c>
      <c r="I34" s="11"/>
      <c r="J34" s="13"/>
      <c r="K34" s="17">
        <v>4</v>
      </c>
      <c r="L34" s="338">
        <v>12</v>
      </c>
      <c r="M34" s="17">
        <v>4</v>
      </c>
      <c r="N34" s="338">
        <v>12</v>
      </c>
      <c r="O34" s="17">
        <v>2</v>
      </c>
      <c r="P34" s="16">
        <v>7</v>
      </c>
      <c r="Q34" s="17">
        <v>2</v>
      </c>
      <c r="R34" s="16">
        <v>7</v>
      </c>
      <c r="S34" s="17"/>
      <c r="T34" s="16"/>
      <c r="U34" s="21">
        <v>5</v>
      </c>
      <c r="V34" s="338">
        <v>14</v>
      </c>
      <c r="W34" s="21"/>
      <c r="X34" s="20"/>
      <c r="Y34" s="21">
        <v>3</v>
      </c>
      <c r="Z34" s="338">
        <v>17</v>
      </c>
      <c r="AA34" s="21"/>
      <c r="AB34" s="20"/>
      <c r="AC34" s="3"/>
      <c r="AD34" s="3"/>
      <c r="AE34" s="3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4.25" customHeight="1" x14ac:dyDescent="0.25">
      <c r="A35" s="314">
        <v>4</v>
      </c>
      <c r="B35" s="126" t="s">
        <v>333</v>
      </c>
      <c r="C35" s="133" t="s">
        <v>32</v>
      </c>
      <c r="D35" s="113">
        <f t="shared" si="3"/>
        <v>26</v>
      </c>
      <c r="E35" s="114">
        <f t="shared" si="4"/>
        <v>20</v>
      </c>
      <c r="F35" s="115">
        <f t="shared" si="5"/>
        <v>6</v>
      </c>
      <c r="G35" s="11"/>
      <c r="H35" s="11"/>
      <c r="I35" s="11"/>
      <c r="J35" s="11"/>
      <c r="K35" s="17">
        <v>6</v>
      </c>
      <c r="L35" s="338">
        <v>10</v>
      </c>
      <c r="M35" s="17">
        <v>6</v>
      </c>
      <c r="N35" s="446">
        <v>10</v>
      </c>
      <c r="O35" s="17">
        <v>4</v>
      </c>
      <c r="P35" s="17">
        <v>2</v>
      </c>
      <c r="Q35" s="17">
        <v>4</v>
      </c>
      <c r="R35" s="313">
        <v>2</v>
      </c>
      <c r="S35" s="17">
        <v>5</v>
      </c>
      <c r="T35" s="435">
        <v>6</v>
      </c>
      <c r="U35" s="21"/>
      <c r="V35" s="20"/>
      <c r="W35" s="21">
        <v>4</v>
      </c>
      <c r="X35" s="21">
        <v>2</v>
      </c>
      <c r="Y35" s="21"/>
      <c r="Z35" s="20"/>
      <c r="AA35" s="21">
        <v>4</v>
      </c>
      <c r="AB35" s="21">
        <v>2</v>
      </c>
      <c r="AC35" s="3"/>
      <c r="AD35" s="3"/>
      <c r="AE35" s="3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3.2" customHeight="1" x14ac:dyDescent="0.25">
      <c r="B36" s="420"/>
      <c r="C36" s="304"/>
      <c r="D36" s="305"/>
      <c r="E36" s="306"/>
      <c r="F36" s="307"/>
      <c r="G36" s="308"/>
      <c r="H36" s="308"/>
      <c r="I36" s="308"/>
      <c r="J36" s="308"/>
      <c r="K36" s="309"/>
      <c r="L36" s="310"/>
      <c r="M36" s="309"/>
      <c r="N36" s="421"/>
      <c r="O36" s="309"/>
      <c r="P36" s="309"/>
      <c r="Q36" s="309"/>
      <c r="R36" s="421"/>
      <c r="S36" s="309"/>
      <c r="T36" s="421"/>
      <c r="U36" s="311"/>
      <c r="V36" s="312"/>
      <c r="W36" s="311"/>
      <c r="X36" s="311"/>
      <c r="Y36" s="311"/>
      <c r="Z36" s="312"/>
      <c r="AA36" s="311"/>
      <c r="AB36" s="311"/>
      <c r="AC36" s="3"/>
      <c r="AD36" s="3"/>
      <c r="AE36" s="3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4.25" customHeight="1" x14ac:dyDescent="0.25">
      <c r="A37" s="314">
        <v>1</v>
      </c>
      <c r="B37" s="157" t="s">
        <v>331</v>
      </c>
      <c r="C37" s="133" t="s">
        <v>37</v>
      </c>
      <c r="D37" s="113">
        <f t="shared" ref="D37:D39" si="6">E37+F37</f>
        <v>30</v>
      </c>
      <c r="E37" s="114">
        <f t="shared" ref="E37:E39" si="7">SUM(L37+N37+V37+Z37)</f>
        <v>30</v>
      </c>
      <c r="F37" s="115">
        <f t="shared" ref="F37:F39" si="8">SUM(H37+T37)</f>
        <v>0</v>
      </c>
      <c r="G37" s="11"/>
      <c r="H37" s="13"/>
      <c r="I37" s="11"/>
      <c r="J37" s="13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21">
        <v>4</v>
      </c>
      <c r="V37" s="338">
        <v>15</v>
      </c>
      <c r="W37" s="21">
        <v>1</v>
      </c>
      <c r="X37" s="20">
        <v>10</v>
      </c>
      <c r="Y37" s="21">
        <v>4</v>
      </c>
      <c r="Z37" s="338">
        <v>15</v>
      </c>
      <c r="AA37" s="21">
        <v>1</v>
      </c>
      <c r="AB37" s="20">
        <v>10</v>
      </c>
      <c r="AC37" s="3"/>
      <c r="AD37" s="3"/>
      <c r="AE37" s="3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3.2" customHeight="1" x14ac:dyDescent="0.25">
      <c r="A38" s="314">
        <v>2</v>
      </c>
      <c r="B38" s="157" t="s">
        <v>251</v>
      </c>
      <c r="C38" s="133" t="s">
        <v>84</v>
      </c>
      <c r="D38" s="113">
        <f t="shared" si="6"/>
        <v>4</v>
      </c>
      <c r="E38" s="114">
        <f t="shared" si="7"/>
        <v>0</v>
      </c>
      <c r="F38" s="115">
        <f t="shared" si="8"/>
        <v>4</v>
      </c>
      <c r="G38" s="11">
        <v>9</v>
      </c>
      <c r="H38" s="339">
        <v>4</v>
      </c>
      <c r="I38" s="11">
        <v>3</v>
      </c>
      <c r="J38" s="13">
        <v>4</v>
      </c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21"/>
      <c r="V38" s="20"/>
      <c r="W38" s="21"/>
      <c r="X38" s="20"/>
      <c r="Y38" s="21"/>
      <c r="Z38" s="20"/>
      <c r="AA38" s="21"/>
      <c r="AB38" s="20"/>
      <c r="AC38" s="3"/>
      <c r="AD38" s="3"/>
      <c r="AE38" s="3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3.2" customHeight="1" x14ac:dyDescent="0.25">
      <c r="A39" s="314">
        <v>3</v>
      </c>
      <c r="B39" s="157" t="s">
        <v>332</v>
      </c>
      <c r="C39" s="133" t="s">
        <v>32</v>
      </c>
      <c r="D39" s="113">
        <f t="shared" si="6"/>
        <v>3</v>
      </c>
      <c r="E39" s="114">
        <f t="shared" si="7"/>
        <v>3</v>
      </c>
      <c r="F39" s="115">
        <f t="shared" si="8"/>
        <v>0</v>
      </c>
      <c r="G39" s="11"/>
      <c r="H39" s="13"/>
      <c r="I39" s="11"/>
      <c r="J39" s="13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21">
        <v>18</v>
      </c>
      <c r="V39" s="338">
        <v>1</v>
      </c>
      <c r="W39" s="21"/>
      <c r="X39" s="20"/>
      <c r="Y39" s="21">
        <v>17</v>
      </c>
      <c r="Z39" s="338">
        <v>2</v>
      </c>
      <c r="AA39" s="21"/>
      <c r="AB39" s="20"/>
      <c r="AC39" s="3"/>
      <c r="AD39" s="3"/>
      <c r="AE39" s="3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3.2" customHeight="1" x14ac:dyDescent="0.25">
      <c r="B40" s="420"/>
      <c r="C40" s="304"/>
      <c r="D40" s="305"/>
      <c r="E40" s="306"/>
      <c r="F40" s="307"/>
      <c r="G40" s="308"/>
      <c r="H40" s="308"/>
      <c r="I40" s="308"/>
      <c r="J40" s="308"/>
      <c r="K40" s="309"/>
      <c r="L40" s="310"/>
      <c r="M40" s="309"/>
      <c r="N40" s="421"/>
      <c r="O40" s="309"/>
      <c r="P40" s="309"/>
      <c r="Q40" s="309"/>
      <c r="R40" s="421"/>
      <c r="S40" s="309"/>
      <c r="T40" s="421"/>
      <c r="U40" s="311"/>
      <c r="V40" s="312"/>
      <c r="W40" s="311"/>
      <c r="X40" s="311"/>
      <c r="Y40" s="311"/>
      <c r="Z40" s="312"/>
      <c r="AA40" s="311"/>
      <c r="AB40" s="311"/>
      <c r="AC40" s="3"/>
      <c r="AD40" s="3"/>
      <c r="AE40" s="3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3.2" customHeight="1" x14ac:dyDescent="0.25">
      <c r="A41" s="314">
        <v>1</v>
      </c>
      <c r="B41" s="154" t="s">
        <v>118</v>
      </c>
      <c r="C41" s="133" t="s">
        <v>38</v>
      </c>
      <c r="D41" s="113">
        <f t="shared" ref="D41:D42" si="9">E41+F41</f>
        <v>42</v>
      </c>
      <c r="E41" s="114">
        <f t="shared" ref="E41:E42" si="10">SUM(L41+N41+V41+Z41)</f>
        <v>32</v>
      </c>
      <c r="F41" s="115">
        <f t="shared" ref="F41:F42" si="11">SUM(H41+T41)</f>
        <v>10</v>
      </c>
      <c r="G41" s="11">
        <v>8</v>
      </c>
      <c r="H41" s="339">
        <v>5</v>
      </c>
      <c r="I41" s="142"/>
      <c r="J41" s="143"/>
      <c r="K41" s="17">
        <v>9</v>
      </c>
      <c r="L41" s="338">
        <v>7</v>
      </c>
      <c r="M41" s="17">
        <v>9</v>
      </c>
      <c r="N41" s="338">
        <v>7</v>
      </c>
      <c r="O41" s="17">
        <v>3</v>
      </c>
      <c r="P41" s="16">
        <v>4</v>
      </c>
      <c r="Q41" s="17">
        <v>3</v>
      </c>
      <c r="R41" s="16">
        <v>4</v>
      </c>
      <c r="S41" s="17">
        <v>6</v>
      </c>
      <c r="T41" s="339">
        <v>5</v>
      </c>
      <c r="U41" s="21">
        <v>10</v>
      </c>
      <c r="V41" s="338">
        <v>9</v>
      </c>
      <c r="W41" s="21">
        <v>3</v>
      </c>
      <c r="X41" s="20">
        <v>4</v>
      </c>
      <c r="Y41" s="21">
        <v>10</v>
      </c>
      <c r="Z41" s="338">
        <v>9</v>
      </c>
      <c r="AA41" s="21">
        <v>3</v>
      </c>
      <c r="AB41" s="20">
        <v>4</v>
      </c>
      <c r="AC41" s="3"/>
      <c r="AD41" s="3"/>
      <c r="AE41" s="3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s="2" customFormat="1" ht="13.2" customHeight="1" x14ac:dyDescent="0.25">
      <c r="A42" s="314">
        <v>2</v>
      </c>
      <c r="B42" s="153" t="s">
        <v>248</v>
      </c>
      <c r="C42" s="133" t="s">
        <v>40</v>
      </c>
      <c r="D42" s="113">
        <f t="shared" si="9"/>
        <v>34</v>
      </c>
      <c r="E42" s="114">
        <f t="shared" si="10"/>
        <v>25</v>
      </c>
      <c r="F42" s="115">
        <f t="shared" si="11"/>
        <v>9</v>
      </c>
      <c r="G42" s="11">
        <v>4</v>
      </c>
      <c r="H42" s="339">
        <v>9</v>
      </c>
      <c r="I42" s="11">
        <v>2</v>
      </c>
      <c r="J42" s="13">
        <v>7</v>
      </c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21">
        <v>6</v>
      </c>
      <c r="V42" s="338">
        <v>13</v>
      </c>
      <c r="W42" s="21">
        <v>2</v>
      </c>
      <c r="X42" s="20">
        <v>7</v>
      </c>
      <c r="Y42" s="21">
        <v>7</v>
      </c>
      <c r="Z42" s="338">
        <v>12</v>
      </c>
      <c r="AA42" s="21">
        <v>2</v>
      </c>
      <c r="AB42" s="20">
        <v>7</v>
      </c>
      <c r="AC42" s="3"/>
      <c r="AD42" s="3"/>
      <c r="AE42" s="3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3.2" customHeight="1" x14ac:dyDescent="0.25">
      <c r="B43" s="23"/>
      <c r="C43" s="23"/>
    </row>
    <row r="44" spans="1:43" ht="13.2" customHeight="1" x14ac:dyDescent="0.25">
      <c r="A44" s="314">
        <v>1</v>
      </c>
      <c r="B44" s="111" t="s">
        <v>179</v>
      </c>
      <c r="C44" s="112" t="s">
        <v>33</v>
      </c>
      <c r="D44" s="113">
        <f t="shared" ref="D44" si="12">E44+F44</f>
        <v>74</v>
      </c>
      <c r="E44" s="114">
        <f t="shared" ref="E44" si="13">SUM(L44+N44+V44+Z44)</f>
        <v>50</v>
      </c>
      <c r="F44" s="115">
        <f t="shared" ref="F44" si="14">SUM(H44+T44)</f>
        <v>24</v>
      </c>
      <c r="G44" s="11">
        <v>3</v>
      </c>
      <c r="H44" s="434">
        <v>11</v>
      </c>
      <c r="I44" s="142"/>
      <c r="J44" s="143"/>
      <c r="K44" s="130">
        <v>8</v>
      </c>
      <c r="L44" s="346">
        <v>8</v>
      </c>
      <c r="M44" s="130">
        <v>5</v>
      </c>
      <c r="N44" s="346">
        <v>11</v>
      </c>
      <c r="O44" s="130"/>
      <c r="P44" s="144"/>
      <c r="Q44" s="130"/>
      <c r="R44" s="144"/>
      <c r="S44" s="130">
        <v>2</v>
      </c>
      <c r="T44" s="344">
        <v>13</v>
      </c>
      <c r="U44" s="145">
        <v>3</v>
      </c>
      <c r="V44" s="346">
        <v>17</v>
      </c>
      <c r="W44" s="145"/>
      <c r="X44" s="146"/>
      <c r="Y44" s="145">
        <v>5</v>
      </c>
      <c r="Z44" s="346">
        <v>14</v>
      </c>
      <c r="AA44" s="145"/>
      <c r="AB44" s="146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3.2" customHeight="1" x14ac:dyDescent="0.25">
      <c r="A45" s="314">
        <v>2</v>
      </c>
      <c r="B45" s="111" t="s">
        <v>189</v>
      </c>
      <c r="C45" s="133" t="s">
        <v>41</v>
      </c>
      <c r="D45" s="113">
        <f t="shared" ref="D45:D50" si="15">E45+F45</f>
        <v>70</v>
      </c>
      <c r="E45" s="114">
        <f t="shared" ref="E45:E50" si="16">SUM(L45+N45+V45+Z45)</f>
        <v>70</v>
      </c>
      <c r="F45" s="115">
        <f t="shared" ref="F45:F50" si="17">SUM(H45+T45)</f>
        <v>0</v>
      </c>
      <c r="G45" s="11"/>
      <c r="H45" s="11"/>
      <c r="I45" s="11"/>
      <c r="J45" s="11"/>
      <c r="K45" s="17">
        <v>3</v>
      </c>
      <c r="L45" s="338">
        <v>14</v>
      </c>
      <c r="M45" s="17">
        <v>3</v>
      </c>
      <c r="N45" s="446">
        <v>14</v>
      </c>
      <c r="O45" s="17"/>
      <c r="P45" s="17"/>
      <c r="Q45" s="17"/>
      <c r="R45" s="17"/>
      <c r="S45" s="17"/>
      <c r="T45" s="17"/>
      <c r="U45" s="21">
        <v>2</v>
      </c>
      <c r="V45" s="338">
        <v>21</v>
      </c>
      <c r="W45" s="21"/>
      <c r="X45" s="21"/>
      <c r="Y45" s="21">
        <v>2</v>
      </c>
      <c r="Z45" s="338">
        <v>21</v>
      </c>
      <c r="AA45" s="21"/>
      <c r="AB45" s="21"/>
      <c r="AC45" s="3"/>
      <c r="AD45" s="3"/>
      <c r="AE45" s="3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3.2" customHeight="1" x14ac:dyDescent="0.25">
      <c r="A46" s="314">
        <v>3</v>
      </c>
      <c r="B46" s="125" t="s">
        <v>194</v>
      </c>
      <c r="C46" s="133" t="s">
        <v>36</v>
      </c>
      <c r="D46" s="113">
        <f t="shared" si="15"/>
        <v>53</v>
      </c>
      <c r="E46" s="114">
        <f t="shared" si="16"/>
        <v>40</v>
      </c>
      <c r="F46" s="115">
        <f t="shared" si="17"/>
        <v>13</v>
      </c>
      <c r="G46" s="11">
        <v>7</v>
      </c>
      <c r="H46" s="339">
        <v>6</v>
      </c>
      <c r="I46" s="11">
        <v>4</v>
      </c>
      <c r="J46" s="13">
        <v>2</v>
      </c>
      <c r="K46" s="17">
        <v>7</v>
      </c>
      <c r="L46" s="338">
        <v>9</v>
      </c>
      <c r="M46" s="17">
        <v>7</v>
      </c>
      <c r="N46" s="338">
        <v>9</v>
      </c>
      <c r="O46" s="17">
        <v>3</v>
      </c>
      <c r="P46" s="16">
        <v>4</v>
      </c>
      <c r="Q46" s="17">
        <v>3</v>
      </c>
      <c r="R46" s="16">
        <v>4</v>
      </c>
      <c r="S46" s="17">
        <v>4</v>
      </c>
      <c r="T46" s="339">
        <v>7</v>
      </c>
      <c r="U46" s="21">
        <v>7</v>
      </c>
      <c r="V46" s="338">
        <v>12</v>
      </c>
      <c r="W46" s="21">
        <v>3</v>
      </c>
      <c r="X46" s="20">
        <v>4</v>
      </c>
      <c r="Y46" s="21">
        <v>9</v>
      </c>
      <c r="Z46" s="338">
        <v>10</v>
      </c>
      <c r="AA46" s="21">
        <v>3</v>
      </c>
      <c r="AB46" s="20">
        <v>4</v>
      </c>
      <c r="AC46" s="3"/>
      <c r="AD46" s="3"/>
      <c r="AE46" s="3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3.2" customHeight="1" x14ac:dyDescent="0.25">
      <c r="A47" s="314">
        <v>4</v>
      </c>
      <c r="B47" s="125" t="s">
        <v>250</v>
      </c>
      <c r="C47" s="133" t="s">
        <v>77</v>
      </c>
      <c r="D47" s="113">
        <f t="shared" si="15"/>
        <v>29</v>
      </c>
      <c r="E47" s="114">
        <f t="shared" si="16"/>
        <v>22</v>
      </c>
      <c r="F47" s="115">
        <f t="shared" si="17"/>
        <v>7</v>
      </c>
      <c r="G47" s="11">
        <v>6</v>
      </c>
      <c r="H47" s="339">
        <v>7</v>
      </c>
      <c r="I47" s="11">
        <v>1</v>
      </c>
      <c r="J47" s="13">
        <v>10</v>
      </c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21">
        <v>8</v>
      </c>
      <c r="V47" s="338">
        <v>11</v>
      </c>
      <c r="W47" s="21"/>
      <c r="X47" s="20"/>
      <c r="Y47" s="21">
        <v>8</v>
      </c>
      <c r="Z47" s="338">
        <v>11</v>
      </c>
      <c r="AA47" s="21"/>
      <c r="AB47" s="20"/>
      <c r="AC47" s="3"/>
      <c r="AD47" s="3"/>
      <c r="AE47" s="3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3.2" customHeight="1" x14ac:dyDescent="0.25">
      <c r="A48" s="314">
        <v>5</v>
      </c>
      <c r="B48" s="135" t="s">
        <v>192</v>
      </c>
      <c r="C48" s="133" t="s">
        <v>84</v>
      </c>
      <c r="D48" s="113">
        <f t="shared" si="15"/>
        <v>28</v>
      </c>
      <c r="E48" s="114">
        <f t="shared" si="16"/>
        <v>22</v>
      </c>
      <c r="F48" s="115">
        <f t="shared" si="17"/>
        <v>6</v>
      </c>
      <c r="G48" s="11">
        <v>11</v>
      </c>
      <c r="H48" s="339">
        <v>2</v>
      </c>
      <c r="I48" s="11">
        <v>3</v>
      </c>
      <c r="J48" s="13">
        <v>4</v>
      </c>
      <c r="K48" s="17">
        <v>11</v>
      </c>
      <c r="L48" s="338">
        <v>5</v>
      </c>
      <c r="M48" s="17">
        <v>11</v>
      </c>
      <c r="N48" s="338">
        <v>5</v>
      </c>
      <c r="O48" s="17"/>
      <c r="P48" s="16"/>
      <c r="Q48" s="17"/>
      <c r="R48" s="16"/>
      <c r="S48" s="17">
        <v>7</v>
      </c>
      <c r="T48" s="339">
        <v>4</v>
      </c>
      <c r="U48" s="21">
        <v>14</v>
      </c>
      <c r="V48" s="338">
        <v>5</v>
      </c>
      <c r="W48" s="21"/>
      <c r="X48" s="20"/>
      <c r="Y48" s="21">
        <v>12</v>
      </c>
      <c r="Z48" s="338">
        <v>7</v>
      </c>
      <c r="AA48" s="21"/>
      <c r="AB48" s="20"/>
      <c r="AC48" s="3"/>
      <c r="AD48" s="3"/>
      <c r="AE48" s="3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3.2" customHeight="1" x14ac:dyDescent="0.25">
      <c r="A49" s="314">
        <v>6</v>
      </c>
      <c r="B49" s="111" t="s">
        <v>286</v>
      </c>
      <c r="C49" s="133" t="s">
        <v>84</v>
      </c>
      <c r="D49" s="113">
        <f t="shared" si="15"/>
        <v>25</v>
      </c>
      <c r="E49" s="114">
        <f t="shared" si="16"/>
        <v>22</v>
      </c>
      <c r="F49" s="115">
        <f t="shared" si="17"/>
        <v>3</v>
      </c>
      <c r="G49" s="11"/>
      <c r="H49" s="11"/>
      <c r="I49" s="11"/>
      <c r="J49" s="11"/>
      <c r="K49" s="17">
        <v>14</v>
      </c>
      <c r="L49" s="338">
        <v>2</v>
      </c>
      <c r="M49" s="17">
        <v>12</v>
      </c>
      <c r="N49" s="446">
        <v>4</v>
      </c>
      <c r="O49" s="17"/>
      <c r="P49" s="17"/>
      <c r="Q49" s="17"/>
      <c r="R49" s="313"/>
      <c r="S49" s="17">
        <v>8</v>
      </c>
      <c r="T49" s="435">
        <v>3</v>
      </c>
      <c r="U49" s="21">
        <v>11</v>
      </c>
      <c r="V49" s="338">
        <v>8</v>
      </c>
      <c r="W49" s="21"/>
      <c r="X49" s="21"/>
      <c r="Y49" s="21">
        <v>11</v>
      </c>
      <c r="Z49" s="338">
        <v>8</v>
      </c>
      <c r="AA49" s="21"/>
      <c r="AB49" s="21"/>
      <c r="AC49" s="3"/>
      <c r="AD49" s="3"/>
      <c r="AE49" s="3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3.2" customHeight="1" x14ac:dyDescent="0.25">
      <c r="A50" s="314">
        <v>7</v>
      </c>
      <c r="B50" s="111" t="s">
        <v>174</v>
      </c>
      <c r="C50" s="112" t="s">
        <v>165</v>
      </c>
      <c r="D50" s="113">
        <f t="shared" si="15"/>
        <v>6</v>
      </c>
      <c r="E50" s="114">
        <f t="shared" si="16"/>
        <v>6</v>
      </c>
      <c r="F50" s="115">
        <f t="shared" si="17"/>
        <v>0</v>
      </c>
      <c r="G50" s="11">
        <v>0</v>
      </c>
      <c r="H50" s="123">
        <v>0</v>
      </c>
      <c r="I50" s="142">
        <v>2</v>
      </c>
      <c r="J50" s="143">
        <v>7</v>
      </c>
      <c r="K50" s="130"/>
      <c r="L50" s="144"/>
      <c r="M50" s="130"/>
      <c r="N50" s="144"/>
      <c r="O50" s="130">
        <v>4</v>
      </c>
      <c r="P50" s="144">
        <v>2</v>
      </c>
      <c r="Q50" s="130">
        <v>4</v>
      </c>
      <c r="R50" s="144">
        <v>2</v>
      </c>
      <c r="S50" s="130"/>
      <c r="T50" s="144"/>
      <c r="U50" s="145">
        <v>17</v>
      </c>
      <c r="V50" s="346">
        <v>2</v>
      </c>
      <c r="W50" s="145">
        <v>2</v>
      </c>
      <c r="X50" s="146">
        <v>7</v>
      </c>
      <c r="Y50" s="145">
        <v>15</v>
      </c>
      <c r="Z50" s="346">
        <v>4</v>
      </c>
      <c r="AA50" s="145">
        <v>2</v>
      </c>
      <c r="AB50" s="146">
        <v>7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2" customHeight="1" x14ac:dyDescent="0.25">
      <c r="B51" s="414"/>
      <c r="C51" s="414"/>
    </row>
    <row r="52" spans="1:43" s="2" customFormat="1" ht="13.2" customHeight="1" x14ac:dyDescent="0.25">
      <c r="A52" s="314">
        <v>1</v>
      </c>
      <c r="B52" s="152" t="s">
        <v>249</v>
      </c>
      <c r="C52" s="112" t="s">
        <v>111</v>
      </c>
      <c r="D52" s="113">
        <f t="shared" ref="D52" si="18">E52+F52</f>
        <v>59</v>
      </c>
      <c r="E52" s="114">
        <f t="shared" ref="E52" si="19">SUM(L52+N52+V52+Z52)</f>
        <v>42</v>
      </c>
      <c r="F52" s="115">
        <f t="shared" ref="F52" si="20">SUM(H52+T52)</f>
        <v>17</v>
      </c>
      <c r="G52" s="11">
        <v>5</v>
      </c>
      <c r="H52" s="339">
        <v>8</v>
      </c>
      <c r="I52" s="11">
        <v>1</v>
      </c>
      <c r="J52" s="13">
        <v>10</v>
      </c>
      <c r="K52" s="17">
        <v>5</v>
      </c>
      <c r="L52" s="338">
        <v>11</v>
      </c>
      <c r="M52" s="17">
        <v>8</v>
      </c>
      <c r="N52" s="338">
        <v>8</v>
      </c>
      <c r="O52" s="17">
        <v>2</v>
      </c>
      <c r="P52" s="16">
        <v>7</v>
      </c>
      <c r="Q52" s="17">
        <v>2</v>
      </c>
      <c r="R52" s="16">
        <v>7</v>
      </c>
      <c r="S52" s="17">
        <v>3</v>
      </c>
      <c r="T52" s="339">
        <v>9</v>
      </c>
      <c r="U52" s="21">
        <v>9</v>
      </c>
      <c r="V52" s="338">
        <v>10</v>
      </c>
      <c r="W52" s="21">
        <v>1</v>
      </c>
      <c r="X52" s="20">
        <v>10</v>
      </c>
      <c r="Y52" s="21">
        <v>6</v>
      </c>
      <c r="Z52" s="338">
        <v>13</v>
      </c>
      <c r="AA52" s="21">
        <v>1</v>
      </c>
      <c r="AB52" s="20">
        <v>10</v>
      </c>
      <c r="AC52" s="3"/>
      <c r="AD52" s="3"/>
      <c r="AE52" s="3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4" spans="1:43" ht="13.2" customHeight="1" x14ac:dyDescent="0.25">
      <c r="A54" s="314">
        <v>1</v>
      </c>
      <c r="B54" s="155" t="s">
        <v>190</v>
      </c>
      <c r="C54" s="133" t="s">
        <v>35</v>
      </c>
      <c r="D54" s="113">
        <f t="shared" ref="D54:D57" si="21">E54+F54</f>
        <v>21</v>
      </c>
      <c r="E54" s="114">
        <f t="shared" ref="E54:E57" si="22">SUM(L54+N54+V54+Z54)</f>
        <v>16</v>
      </c>
      <c r="F54" s="115">
        <f t="shared" ref="F54:F57" si="23">SUM(H54+T54)</f>
        <v>5</v>
      </c>
      <c r="G54" s="11">
        <v>10</v>
      </c>
      <c r="H54" s="339">
        <v>3</v>
      </c>
      <c r="I54" s="142">
        <v>5</v>
      </c>
      <c r="J54" s="143">
        <v>1</v>
      </c>
      <c r="K54" s="17">
        <v>12</v>
      </c>
      <c r="L54" s="338">
        <v>4</v>
      </c>
      <c r="M54" s="17">
        <v>13</v>
      </c>
      <c r="N54" s="338">
        <v>3</v>
      </c>
      <c r="O54" s="17">
        <v>5</v>
      </c>
      <c r="P54" s="16">
        <v>1</v>
      </c>
      <c r="Q54" s="17">
        <v>5</v>
      </c>
      <c r="R54" s="16">
        <v>1</v>
      </c>
      <c r="S54" s="17">
        <v>9</v>
      </c>
      <c r="T54" s="339">
        <v>2</v>
      </c>
      <c r="U54" s="21">
        <v>15</v>
      </c>
      <c r="V54" s="338">
        <v>4</v>
      </c>
      <c r="W54" s="21">
        <v>5</v>
      </c>
      <c r="X54" s="20">
        <v>1</v>
      </c>
      <c r="Y54" s="21">
        <v>14</v>
      </c>
      <c r="Z54" s="338">
        <v>5</v>
      </c>
      <c r="AA54" s="21">
        <v>5</v>
      </c>
      <c r="AB54" s="20">
        <v>1</v>
      </c>
      <c r="AC54" s="3"/>
      <c r="AD54" s="3"/>
      <c r="AE54" s="3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3.2" customHeight="1" x14ac:dyDescent="0.25">
      <c r="A55" s="314">
        <v>2</v>
      </c>
      <c r="B55" s="156" t="s">
        <v>193</v>
      </c>
      <c r="C55" s="133" t="s">
        <v>41</v>
      </c>
      <c r="D55" s="113">
        <f t="shared" si="21"/>
        <v>20</v>
      </c>
      <c r="E55" s="114">
        <f t="shared" si="22"/>
        <v>19</v>
      </c>
      <c r="F55" s="115">
        <f t="shared" si="23"/>
        <v>1</v>
      </c>
      <c r="G55" s="11">
        <v>12</v>
      </c>
      <c r="H55" s="339">
        <v>1</v>
      </c>
      <c r="I55" s="11">
        <v>4</v>
      </c>
      <c r="J55" s="13">
        <v>2</v>
      </c>
      <c r="K55" s="17">
        <v>10</v>
      </c>
      <c r="L55" s="338">
        <v>6</v>
      </c>
      <c r="M55" s="17">
        <v>10</v>
      </c>
      <c r="N55" s="338">
        <v>6</v>
      </c>
      <c r="O55" s="17"/>
      <c r="P55" s="16"/>
      <c r="Q55" s="17"/>
      <c r="R55" s="16"/>
      <c r="S55" s="17"/>
      <c r="T55" s="16"/>
      <c r="U55" s="21">
        <v>12</v>
      </c>
      <c r="V55" s="338">
        <v>7</v>
      </c>
      <c r="W55" s="21"/>
      <c r="X55" s="20"/>
      <c r="Y55" s="21"/>
      <c r="Z55" s="20"/>
      <c r="AA55" s="21"/>
      <c r="AB55" s="20"/>
      <c r="AC55" s="3"/>
      <c r="AD55" s="3"/>
      <c r="AE55" s="3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3.2" customHeight="1" x14ac:dyDescent="0.25">
      <c r="A56" s="314">
        <v>3</v>
      </c>
      <c r="B56" s="156" t="s">
        <v>287</v>
      </c>
      <c r="C56" s="133" t="s">
        <v>28</v>
      </c>
      <c r="D56" s="113">
        <f t="shared" si="21"/>
        <v>16</v>
      </c>
      <c r="E56" s="114">
        <f t="shared" si="22"/>
        <v>16</v>
      </c>
      <c r="F56" s="115">
        <f t="shared" si="23"/>
        <v>0</v>
      </c>
      <c r="G56" s="11"/>
      <c r="H56" s="11"/>
      <c r="I56" s="11"/>
      <c r="J56" s="11"/>
      <c r="K56" s="17">
        <v>13</v>
      </c>
      <c r="L56" s="338">
        <v>3</v>
      </c>
      <c r="M56" s="17">
        <v>15</v>
      </c>
      <c r="N56" s="446">
        <v>1</v>
      </c>
      <c r="O56" s="17"/>
      <c r="P56" s="17"/>
      <c r="Q56" s="17"/>
      <c r="R56" s="313"/>
      <c r="S56" s="17"/>
      <c r="T56" s="313"/>
      <c r="U56" s="21">
        <v>13</v>
      </c>
      <c r="V56" s="338">
        <v>6</v>
      </c>
      <c r="W56" s="21">
        <v>4</v>
      </c>
      <c r="X56" s="21">
        <v>2</v>
      </c>
      <c r="Y56" s="21">
        <v>13</v>
      </c>
      <c r="Z56" s="338">
        <v>6</v>
      </c>
      <c r="AA56" s="21">
        <v>4</v>
      </c>
      <c r="AB56" s="21">
        <v>2</v>
      </c>
      <c r="AC56" s="3"/>
      <c r="AD56" s="3"/>
      <c r="AE56" s="3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3.2" customHeight="1" x14ac:dyDescent="0.25">
      <c r="A57" s="314">
        <v>4</v>
      </c>
      <c r="B57" s="155" t="s">
        <v>191</v>
      </c>
      <c r="C57" s="133" t="s">
        <v>35</v>
      </c>
      <c r="D57" s="113">
        <f t="shared" si="21"/>
        <v>10</v>
      </c>
      <c r="E57" s="114">
        <f t="shared" si="22"/>
        <v>9</v>
      </c>
      <c r="F57" s="115">
        <f t="shared" si="23"/>
        <v>1</v>
      </c>
      <c r="G57" s="11">
        <v>0</v>
      </c>
      <c r="H57" s="13">
        <v>0</v>
      </c>
      <c r="I57" s="142">
        <v>5</v>
      </c>
      <c r="J57" s="143">
        <v>1</v>
      </c>
      <c r="K57" s="17">
        <v>15</v>
      </c>
      <c r="L57" s="338">
        <v>1</v>
      </c>
      <c r="M57" s="17">
        <v>14</v>
      </c>
      <c r="N57" s="338">
        <v>2</v>
      </c>
      <c r="O57" s="17">
        <v>5</v>
      </c>
      <c r="P57" s="16">
        <v>1</v>
      </c>
      <c r="Q57" s="17">
        <v>5</v>
      </c>
      <c r="R57" s="16">
        <v>1</v>
      </c>
      <c r="S57" s="17">
        <v>10</v>
      </c>
      <c r="T57" s="339">
        <v>1</v>
      </c>
      <c r="U57" s="21">
        <v>16</v>
      </c>
      <c r="V57" s="338">
        <v>3</v>
      </c>
      <c r="W57" s="21">
        <v>5</v>
      </c>
      <c r="X57" s="20">
        <v>1</v>
      </c>
      <c r="Y57" s="21">
        <v>16</v>
      </c>
      <c r="Z57" s="338">
        <v>3</v>
      </c>
      <c r="AA57" s="21">
        <v>5</v>
      </c>
      <c r="AB57" s="20">
        <v>1</v>
      </c>
      <c r="AC57" s="3"/>
      <c r="AD57" s="3"/>
      <c r="AE57" s="3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x14ac:dyDescent="0.25">
      <c r="B58" s="414"/>
      <c r="C58" s="414"/>
    </row>
    <row r="59" spans="1:43" x14ac:dyDescent="0.25">
      <c r="B59" s="414"/>
      <c r="C59" s="414"/>
    </row>
    <row r="60" spans="1:43" x14ac:dyDescent="0.25">
      <c r="B60" s="414"/>
      <c r="C60" s="414"/>
    </row>
    <row r="61" spans="1:43" x14ac:dyDescent="0.25">
      <c r="B61" s="414"/>
      <c r="C61" s="414"/>
    </row>
    <row r="62" spans="1:43" x14ac:dyDescent="0.25">
      <c r="B62" s="414"/>
      <c r="C62" s="414"/>
    </row>
    <row r="63" spans="1:43" x14ac:dyDescent="0.25">
      <c r="B63" s="414"/>
      <c r="C63" s="414"/>
    </row>
    <row r="64" spans="1:43" x14ac:dyDescent="0.25">
      <c r="B64" s="414"/>
      <c r="C64" s="414"/>
    </row>
  </sheetData>
  <sortState ref="A7:BH26">
    <sortCondition descending="1" ref="D7:D26"/>
  </sortState>
  <mergeCells count="3">
    <mergeCell ref="G2:J2"/>
    <mergeCell ref="K2:T2"/>
    <mergeCell ref="U2:A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P21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27" sqref="B27"/>
    </sheetView>
  </sheetViews>
  <sheetFormatPr defaultColWidth="9.109375" defaultRowHeight="13.2" x14ac:dyDescent="0.25"/>
  <cols>
    <col min="1" max="1" width="3.77734375" style="3" customWidth="1"/>
    <col min="2" max="2" width="25.77734375" style="3" customWidth="1"/>
    <col min="3" max="6" width="4.77734375" style="3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30" width="8.88671875" customWidth="1"/>
    <col min="31" max="16384" width="9.109375" style="3"/>
  </cols>
  <sheetData>
    <row r="1" spans="1:42" ht="13.8" thickBot="1" x14ac:dyDescent="0.3"/>
    <row r="2" spans="1:42" ht="13.8" thickBot="1" x14ac:dyDescent="0.3">
      <c r="A2" s="460"/>
      <c r="B2" s="461" t="s">
        <v>335</v>
      </c>
      <c r="C2" s="186"/>
      <c r="D2" s="186"/>
      <c r="E2" s="186"/>
      <c r="F2" s="186"/>
      <c r="G2" s="488" t="s">
        <v>259</v>
      </c>
      <c r="H2" s="489"/>
      <c r="I2" s="489"/>
      <c r="J2" s="490"/>
      <c r="K2" s="488" t="s">
        <v>258</v>
      </c>
      <c r="L2" s="489"/>
      <c r="M2" s="489"/>
      <c r="N2" s="489"/>
      <c r="O2" s="489"/>
      <c r="P2" s="489"/>
      <c r="Q2" s="489"/>
      <c r="R2" s="489"/>
      <c r="S2" s="489"/>
      <c r="T2" s="490"/>
      <c r="U2" s="488" t="s">
        <v>281</v>
      </c>
      <c r="V2" s="489"/>
      <c r="W2" s="489"/>
      <c r="X2" s="489"/>
      <c r="Y2" s="489"/>
      <c r="Z2" s="489"/>
      <c r="AA2" s="489"/>
      <c r="AB2" s="490"/>
    </row>
    <row r="3" spans="1:42" x14ac:dyDescent="0.25">
      <c r="A3" s="462"/>
      <c r="B3" s="447" t="s">
        <v>334</v>
      </c>
      <c r="C3" s="179"/>
      <c r="D3" s="187" t="s">
        <v>7</v>
      </c>
      <c r="E3" s="187" t="s">
        <v>11</v>
      </c>
      <c r="F3" s="187" t="s">
        <v>12</v>
      </c>
      <c r="G3" s="189" t="s">
        <v>6</v>
      </c>
      <c r="H3" s="127"/>
      <c r="I3" s="127" t="s">
        <v>6</v>
      </c>
      <c r="J3" s="190"/>
      <c r="K3" s="195" t="s">
        <v>6</v>
      </c>
      <c r="L3" s="129"/>
      <c r="M3" s="128" t="s">
        <v>6</v>
      </c>
      <c r="N3" s="128"/>
      <c r="O3" s="128" t="s">
        <v>6</v>
      </c>
      <c r="P3" s="128"/>
      <c r="Q3" s="128" t="s">
        <v>6</v>
      </c>
      <c r="R3" s="128"/>
      <c r="S3" s="128" t="s">
        <v>6</v>
      </c>
      <c r="T3" s="196"/>
      <c r="U3" s="224" t="s">
        <v>6</v>
      </c>
      <c r="V3" s="222"/>
      <c r="W3" s="223" t="s">
        <v>6</v>
      </c>
      <c r="X3" s="223"/>
      <c r="Y3" s="223" t="s">
        <v>6</v>
      </c>
      <c r="Z3" s="223"/>
      <c r="AA3" s="223" t="s">
        <v>6</v>
      </c>
      <c r="AB3" s="452"/>
    </row>
    <row r="4" spans="1:42" s="2" customFormat="1" ht="13.2" customHeight="1" x14ac:dyDescent="0.25">
      <c r="A4" s="463"/>
      <c r="B4" s="464" t="s">
        <v>0</v>
      </c>
      <c r="C4" s="173" t="s">
        <v>8</v>
      </c>
      <c r="D4" s="67" t="s">
        <v>5</v>
      </c>
      <c r="E4" s="67" t="s">
        <v>5</v>
      </c>
      <c r="F4" s="67" t="s">
        <v>5</v>
      </c>
      <c r="G4" s="191" t="s">
        <v>13</v>
      </c>
      <c r="H4" s="117" t="s">
        <v>5</v>
      </c>
      <c r="I4" s="116" t="s">
        <v>14</v>
      </c>
      <c r="J4" s="192" t="s">
        <v>5</v>
      </c>
      <c r="K4" s="197" t="s">
        <v>20</v>
      </c>
      <c r="L4" s="119" t="s">
        <v>5</v>
      </c>
      <c r="M4" s="118" t="s">
        <v>15</v>
      </c>
      <c r="N4" s="119" t="s">
        <v>5</v>
      </c>
      <c r="O4" s="118" t="s">
        <v>24</v>
      </c>
      <c r="P4" s="119" t="s">
        <v>5</v>
      </c>
      <c r="Q4" s="118" t="s">
        <v>16</v>
      </c>
      <c r="R4" s="119" t="s">
        <v>5</v>
      </c>
      <c r="S4" s="118" t="s">
        <v>257</v>
      </c>
      <c r="T4" s="198" t="s">
        <v>5</v>
      </c>
      <c r="U4" s="225" t="s">
        <v>20</v>
      </c>
      <c r="V4" s="121" t="s">
        <v>5</v>
      </c>
      <c r="W4" s="120" t="s">
        <v>24</v>
      </c>
      <c r="X4" s="121" t="s">
        <v>5</v>
      </c>
      <c r="Y4" s="120" t="s">
        <v>15</v>
      </c>
      <c r="Z4" s="121" t="s">
        <v>5</v>
      </c>
      <c r="AA4" s="120" t="s">
        <v>16</v>
      </c>
      <c r="AB4" s="226" t="s">
        <v>5</v>
      </c>
      <c r="AC4"/>
      <c r="AD4"/>
    </row>
    <row r="5" spans="1:42" ht="13.2" customHeight="1" x14ac:dyDescent="0.25">
      <c r="A5" s="465"/>
      <c r="B5" s="466"/>
      <c r="C5" s="178"/>
      <c r="D5" s="10"/>
      <c r="E5" s="29"/>
      <c r="F5" s="90"/>
      <c r="G5" s="45"/>
      <c r="H5" s="13"/>
      <c r="I5" s="11"/>
      <c r="J5" s="12"/>
      <c r="K5" s="93"/>
      <c r="L5" s="16"/>
      <c r="M5" s="17"/>
      <c r="N5" s="16"/>
      <c r="O5" s="17"/>
      <c r="P5" s="16"/>
      <c r="Q5" s="17"/>
      <c r="R5" s="16"/>
      <c r="S5" s="17"/>
      <c r="T5" s="94"/>
      <c r="U5" s="19"/>
      <c r="V5" s="20"/>
      <c r="W5" s="21"/>
      <c r="X5" s="20"/>
      <c r="Y5" s="21"/>
      <c r="Z5" s="20"/>
      <c r="AA5" s="21"/>
      <c r="AB5" s="36"/>
      <c r="AC5" s="3"/>
      <c r="AD5" s="3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ht="13.2" customHeight="1" x14ac:dyDescent="0.25">
      <c r="A6" s="467">
        <v>1</v>
      </c>
      <c r="B6" s="468" t="s">
        <v>179</v>
      </c>
      <c r="C6" s="183" t="s">
        <v>33</v>
      </c>
      <c r="D6" s="10">
        <f t="shared" ref="D6:D19" si="0">E6+F6</f>
        <v>74</v>
      </c>
      <c r="E6" s="29">
        <f t="shared" ref="E6:E19" si="1">SUM(L6+N6+V6+Z6)</f>
        <v>50</v>
      </c>
      <c r="F6" s="90">
        <f t="shared" ref="F6:F19" si="2">SUM(H6+T6)</f>
        <v>24</v>
      </c>
      <c r="G6" s="45">
        <v>3</v>
      </c>
      <c r="H6" s="434">
        <v>11</v>
      </c>
      <c r="I6" s="142"/>
      <c r="J6" s="193"/>
      <c r="K6" s="199">
        <v>8</v>
      </c>
      <c r="L6" s="346">
        <v>8</v>
      </c>
      <c r="M6" s="130">
        <v>5</v>
      </c>
      <c r="N6" s="346">
        <v>11</v>
      </c>
      <c r="O6" s="130"/>
      <c r="P6" s="144"/>
      <c r="Q6" s="130"/>
      <c r="R6" s="144"/>
      <c r="S6" s="130">
        <v>2</v>
      </c>
      <c r="T6" s="345">
        <v>13</v>
      </c>
      <c r="U6" s="227">
        <v>3</v>
      </c>
      <c r="V6" s="346">
        <v>17</v>
      </c>
      <c r="W6" s="145"/>
      <c r="X6" s="146"/>
      <c r="Y6" s="145">
        <v>5</v>
      </c>
      <c r="Z6" s="346">
        <v>14</v>
      </c>
      <c r="AA6" s="145"/>
      <c r="AB6" s="228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2" customHeight="1" x14ac:dyDescent="0.25">
      <c r="A7" s="467">
        <v>2</v>
      </c>
      <c r="B7" s="468" t="s">
        <v>189</v>
      </c>
      <c r="C7" s="178" t="s">
        <v>41</v>
      </c>
      <c r="D7" s="10">
        <f t="shared" si="0"/>
        <v>70</v>
      </c>
      <c r="E7" s="29">
        <f t="shared" si="1"/>
        <v>70</v>
      </c>
      <c r="F7" s="90">
        <f t="shared" si="2"/>
        <v>0</v>
      </c>
      <c r="G7" s="45"/>
      <c r="H7" s="11"/>
      <c r="I7" s="11"/>
      <c r="J7" s="458"/>
      <c r="K7" s="93">
        <v>3</v>
      </c>
      <c r="L7" s="338">
        <v>14</v>
      </c>
      <c r="M7" s="17">
        <v>3</v>
      </c>
      <c r="N7" s="446">
        <v>14</v>
      </c>
      <c r="O7" s="17"/>
      <c r="P7" s="17"/>
      <c r="Q7" s="17"/>
      <c r="R7" s="17"/>
      <c r="S7" s="17"/>
      <c r="T7" s="454"/>
      <c r="U7" s="19">
        <v>2</v>
      </c>
      <c r="V7" s="338">
        <v>21</v>
      </c>
      <c r="W7" s="21"/>
      <c r="X7" s="21"/>
      <c r="Y7" s="21">
        <v>2</v>
      </c>
      <c r="Z7" s="338">
        <v>21</v>
      </c>
      <c r="AA7" s="21"/>
      <c r="AB7" s="257"/>
      <c r="AC7" s="3"/>
      <c r="AD7" s="3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2" s="2" customFormat="1" ht="13.2" customHeight="1" x14ac:dyDescent="0.25">
      <c r="A8" s="467">
        <v>3</v>
      </c>
      <c r="B8" s="469" t="s">
        <v>249</v>
      </c>
      <c r="C8" s="183" t="s">
        <v>111</v>
      </c>
      <c r="D8" s="10">
        <f t="shared" si="0"/>
        <v>59</v>
      </c>
      <c r="E8" s="29">
        <f t="shared" si="1"/>
        <v>42</v>
      </c>
      <c r="F8" s="90">
        <f t="shared" si="2"/>
        <v>17</v>
      </c>
      <c r="G8" s="45">
        <v>5</v>
      </c>
      <c r="H8" s="339">
        <v>8</v>
      </c>
      <c r="I8" s="11">
        <v>1</v>
      </c>
      <c r="J8" s="12">
        <v>10</v>
      </c>
      <c r="K8" s="93">
        <v>5</v>
      </c>
      <c r="L8" s="338">
        <v>11</v>
      </c>
      <c r="M8" s="17">
        <v>8</v>
      </c>
      <c r="N8" s="338">
        <v>8</v>
      </c>
      <c r="O8" s="17">
        <v>2</v>
      </c>
      <c r="P8" s="16">
        <v>7</v>
      </c>
      <c r="Q8" s="17">
        <v>2</v>
      </c>
      <c r="R8" s="16">
        <v>7</v>
      </c>
      <c r="S8" s="17">
        <v>3</v>
      </c>
      <c r="T8" s="340">
        <v>9</v>
      </c>
      <c r="U8" s="19">
        <v>9</v>
      </c>
      <c r="V8" s="338">
        <v>10</v>
      </c>
      <c r="W8" s="21">
        <v>1</v>
      </c>
      <c r="X8" s="20">
        <v>10</v>
      </c>
      <c r="Y8" s="21">
        <v>6</v>
      </c>
      <c r="Z8" s="338">
        <v>13</v>
      </c>
      <c r="AA8" s="21">
        <v>1</v>
      </c>
      <c r="AB8" s="36">
        <v>10</v>
      </c>
      <c r="AC8" s="3"/>
      <c r="AD8" s="3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ht="13.2" customHeight="1" x14ac:dyDescent="0.25">
      <c r="A9" s="467">
        <v>4</v>
      </c>
      <c r="B9" s="470" t="s">
        <v>194</v>
      </c>
      <c r="C9" s="178" t="s">
        <v>36</v>
      </c>
      <c r="D9" s="10">
        <f t="shared" si="0"/>
        <v>53</v>
      </c>
      <c r="E9" s="29">
        <f t="shared" si="1"/>
        <v>40</v>
      </c>
      <c r="F9" s="90">
        <f t="shared" si="2"/>
        <v>13</v>
      </c>
      <c r="G9" s="45">
        <v>7</v>
      </c>
      <c r="H9" s="339">
        <v>6</v>
      </c>
      <c r="I9" s="11">
        <v>4</v>
      </c>
      <c r="J9" s="12">
        <v>2</v>
      </c>
      <c r="K9" s="93">
        <v>7</v>
      </c>
      <c r="L9" s="338">
        <v>9</v>
      </c>
      <c r="M9" s="17">
        <v>7</v>
      </c>
      <c r="N9" s="338">
        <v>9</v>
      </c>
      <c r="O9" s="17">
        <v>3</v>
      </c>
      <c r="P9" s="16">
        <v>4</v>
      </c>
      <c r="Q9" s="17">
        <v>3</v>
      </c>
      <c r="R9" s="16">
        <v>4</v>
      </c>
      <c r="S9" s="17">
        <v>4</v>
      </c>
      <c r="T9" s="340">
        <v>7</v>
      </c>
      <c r="U9" s="19">
        <v>7</v>
      </c>
      <c r="V9" s="338">
        <v>12</v>
      </c>
      <c r="W9" s="21">
        <v>3</v>
      </c>
      <c r="X9" s="20">
        <v>4</v>
      </c>
      <c r="Y9" s="21">
        <v>9</v>
      </c>
      <c r="Z9" s="338">
        <v>10</v>
      </c>
      <c r="AA9" s="21">
        <v>3</v>
      </c>
      <c r="AB9" s="36">
        <v>4</v>
      </c>
      <c r="AC9" s="3"/>
      <c r="AD9" s="3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13.2" customHeight="1" x14ac:dyDescent="0.25">
      <c r="A10" s="467">
        <v>5</v>
      </c>
      <c r="B10" s="468" t="s">
        <v>118</v>
      </c>
      <c r="C10" s="178" t="s">
        <v>38</v>
      </c>
      <c r="D10" s="10">
        <f t="shared" si="0"/>
        <v>42</v>
      </c>
      <c r="E10" s="29">
        <f t="shared" si="1"/>
        <v>32</v>
      </c>
      <c r="F10" s="90">
        <f t="shared" si="2"/>
        <v>10</v>
      </c>
      <c r="G10" s="45">
        <v>8</v>
      </c>
      <c r="H10" s="339">
        <v>5</v>
      </c>
      <c r="I10" s="142"/>
      <c r="J10" s="193"/>
      <c r="K10" s="93">
        <v>9</v>
      </c>
      <c r="L10" s="338">
        <v>7</v>
      </c>
      <c r="M10" s="17">
        <v>9</v>
      </c>
      <c r="N10" s="338">
        <v>7</v>
      </c>
      <c r="O10" s="17">
        <v>3</v>
      </c>
      <c r="P10" s="16">
        <v>4</v>
      </c>
      <c r="Q10" s="17">
        <v>3</v>
      </c>
      <c r="R10" s="16">
        <v>4</v>
      </c>
      <c r="S10" s="17">
        <v>6</v>
      </c>
      <c r="T10" s="340">
        <v>5</v>
      </c>
      <c r="U10" s="19">
        <v>10</v>
      </c>
      <c r="V10" s="338">
        <v>9</v>
      </c>
      <c r="W10" s="21">
        <v>3</v>
      </c>
      <c r="X10" s="20">
        <v>4</v>
      </c>
      <c r="Y10" s="21">
        <v>10</v>
      </c>
      <c r="Z10" s="338">
        <v>9</v>
      </c>
      <c r="AA10" s="21">
        <v>3</v>
      </c>
      <c r="AB10" s="36">
        <v>4</v>
      </c>
      <c r="AC10" s="3"/>
      <c r="AD10" s="3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2" customFormat="1" ht="13.2" customHeight="1" x14ac:dyDescent="0.25">
      <c r="A11" s="467">
        <v>6</v>
      </c>
      <c r="B11" s="471" t="s">
        <v>248</v>
      </c>
      <c r="C11" s="178" t="s">
        <v>40</v>
      </c>
      <c r="D11" s="10">
        <f t="shared" si="0"/>
        <v>34</v>
      </c>
      <c r="E11" s="29">
        <f t="shared" si="1"/>
        <v>25</v>
      </c>
      <c r="F11" s="90">
        <f t="shared" si="2"/>
        <v>9</v>
      </c>
      <c r="G11" s="45">
        <v>4</v>
      </c>
      <c r="H11" s="339">
        <v>9</v>
      </c>
      <c r="I11" s="11">
        <v>2</v>
      </c>
      <c r="J11" s="12">
        <v>7</v>
      </c>
      <c r="K11" s="93"/>
      <c r="L11" s="16"/>
      <c r="M11" s="17"/>
      <c r="N11" s="16"/>
      <c r="O11" s="17"/>
      <c r="P11" s="16"/>
      <c r="Q11" s="17"/>
      <c r="R11" s="16"/>
      <c r="S11" s="17"/>
      <c r="T11" s="94"/>
      <c r="U11" s="19">
        <v>6</v>
      </c>
      <c r="V11" s="338">
        <v>13</v>
      </c>
      <c r="W11" s="21">
        <v>2</v>
      </c>
      <c r="X11" s="20">
        <v>7</v>
      </c>
      <c r="Y11" s="21">
        <v>7</v>
      </c>
      <c r="Z11" s="338">
        <v>12</v>
      </c>
      <c r="AA11" s="21">
        <v>2</v>
      </c>
      <c r="AB11" s="36">
        <v>7</v>
      </c>
      <c r="AC11" s="3"/>
      <c r="AD11" s="3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ht="13.2" customHeight="1" x14ac:dyDescent="0.25">
      <c r="A12" s="467">
        <v>7</v>
      </c>
      <c r="B12" s="470" t="s">
        <v>250</v>
      </c>
      <c r="C12" s="178" t="s">
        <v>77</v>
      </c>
      <c r="D12" s="10">
        <f t="shared" si="0"/>
        <v>29</v>
      </c>
      <c r="E12" s="29">
        <f t="shared" si="1"/>
        <v>22</v>
      </c>
      <c r="F12" s="90">
        <f t="shared" si="2"/>
        <v>7</v>
      </c>
      <c r="G12" s="45">
        <v>6</v>
      </c>
      <c r="H12" s="339">
        <v>7</v>
      </c>
      <c r="I12" s="11">
        <v>1</v>
      </c>
      <c r="J12" s="12">
        <v>10</v>
      </c>
      <c r="K12" s="93"/>
      <c r="L12" s="16"/>
      <c r="M12" s="17"/>
      <c r="N12" s="16"/>
      <c r="O12" s="17"/>
      <c r="P12" s="16"/>
      <c r="Q12" s="17"/>
      <c r="R12" s="16"/>
      <c r="S12" s="17"/>
      <c r="T12" s="94"/>
      <c r="U12" s="19">
        <v>8</v>
      </c>
      <c r="V12" s="338">
        <v>11</v>
      </c>
      <c r="W12" s="21"/>
      <c r="X12" s="20"/>
      <c r="Y12" s="21">
        <v>8</v>
      </c>
      <c r="Z12" s="338">
        <v>11</v>
      </c>
      <c r="AA12" s="21"/>
      <c r="AB12" s="36"/>
      <c r="AC12" s="3"/>
      <c r="AD12" s="3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ht="13.2" customHeight="1" x14ac:dyDescent="0.25">
      <c r="A13" s="467">
        <v>8</v>
      </c>
      <c r="B13" s="471" t="s">
        <v>192</v>
      </c>
      <c r="C13" s="178" t="s">
        <v>84</v>
      </c>
      <c r="D13" s="10">
        <f t="shared" si="0"/>
        <v>28</v>
      </c>
      <c r="E13" s="29">
        <f t="shared" si="1"/>
        <v>22</v>
      </c>
      <c r="F13" s="90">
        <f t="shared" si="2"/>
        <v>6</v>
      </c>
      <c r="G13" s="45">
        <v>11</v>
      </c>
      <c r="H13" s="339">
        <v>2</v>
      </c>
      <c r="I13" s="11">
        <v>3</v>
      </c>
      <c r="J13" s="12">
        <v>4</v>
      </c>
      <c r="K13" s="93">
        <v>11</v>
      </c>
      <c r="L13" s="338">
        <v>5</v>
      </c>
      <c r="M13" s="17">
        <v>11</v>
      </c>
      <c r="N13" s="338">
        <v>5</v>
      </c>
      <c r="O13" s="17"/>
      <c r="P13" s="16"/>
      <c r="Q13" s="17"/>
      <c r="R13" s="16"/>
      <c r="S13" s="17">
        <v>7</v>
      </c>
      <c r="T13" s="340">
        <v>4</v>
      </c>
      <c r="U13" s="19">
        <v>14</v>
      </c>
      <c r="V13" s="338">
        <v>5</v>
      </c>
      <c r="W13" s="21"/>
      <c r="X13" s="20"/>
      <c r="Y13" s="21">
        <v>12</v>
      </c>
      <c r="Z13" s="338">
        <v>7</v>
      </c>
      <c r="AA13" s="21"/>
      <c r="AB13" s="36"/>
      <c r="AC13" s="3"/>
      <c r="AD13" s="3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ht="13.2" customHeight="1" x14ac:dyDescent="0.25">
      <c r="A14" s="467">
        <v>9</v>
      </c>
      <c r="B14" s="468" t="s">
        <v>286</v>
      </c>
      <c r="C14" s="178" t="s">
        <v>84</v>
      </c>
      <c r="D14" s="10">
        <f t="shared" si="0"/>
        <v>25</v>
      </c>
      <c r="E14" s="29">
        <f t="shared" si="1"/>
        <v>22</v>
      </c>
      <c r="F14" s="90">
        <f t="shared" si="2"/>
        <v>3</v>
      </c>
      <c r="G14" s="45"/>
      <c r="H14" s="11"/>
      <c r="I14" s="11"/>
      <c r="J14" s="458"/>
      <c r="K14" s="93">
        <v>14</v>
      </c>
      <c r="L14" s="338">
        <v>2</v>
      </c>
      <c r="M14" s="17">
        <v>12</v>
      </c>
      <c r="N14" s="446">
        <v>4</v>
      </c>
      <c r="O14" s="17"/>
      <c r="P14" s="17"/>
      <c r="Q14" s="17"/>
      <c r="R14" s="313"/>
      <c r="S14" s="17">
        <v>8</v>
      </c>
      <c r="T14" s="455">
        <v>3</v>
      </c>
      <c r="U14" s="19">
        <v>11</v>
      </c>
      <c r="V14" s="338">
        <v>8</v>
      </c>
      <c r="W14" s="21"/>
      <c r="X14" s="21"/>
      <c r="Y14" s="21">
        <v>11</v>
      </c>
      <c r="Z14" s="338">
        <v>8</v>
      </c>
      <c r="AA14" s="21"/>
      <c r="AB14" s="257"/>
      <c r="AC14" s="3"/>
      <c r="AD14" s="3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ht="13.2" customHeight="1" x14ac:dyDescent="0.25">
      <c r="A15" s="467">
        <v>10</v>
      </c>
      <c r="B15" s="470" t="s">
        <v>190</v>
      </c>
      <c r="C15" s="178" t="s">
        <v>35</v>
      </c>
      <c r="D15" s="10">
        <f t="shared" si="0"/>
        <v>21</v>
      </c>
      <c r="E15" s="29">
        <f t="shared" si="1"/>
        <v>16</v>
      </c>
      <c r="F15" s="90">
        <f t="shared" si="2"/>
        <v>5</v>
      </c>
      <c r="G15" s="45">
        <v>10</v>
      </c>
      <c r="H15" s="339">
        <v>3</v>
      </c>
      <c r="I15" s="142">
        <v>5</v>
      </c>
      <c r="J15" s="193">
        <v>1</v>
      </c>
      <c r="K15" s="93">
        <v>12</v>
      </c>
      <c r="L15" s="338">
        <v>4</v>
      </c>
      <c r="M15" s="17">
        <v>13</v>
      </c>
      <c r="N15" s="338">
        <v>3</v>
      </c>
      <c r="O15" s="17">
        <v>5</v>
      </c>
      <c r="P15" s="16">
        <v>1</v>
      </c>
      <c r="Q15" s="17">
        <v>5</v>
      </c>
      <c r="R15" s="16">
        <v>1</v>
      </c>
      <c r="S15" s="17">
        <v>9</v>
      </c>
      <c r="T15" s="340">
        <v>2</v>
      </c>
      <c r="U15" s="19">
        <v>15</v>
      </c>
      <c r="V15" s="338">
        <v>4</v>
      </c>
      <c r="W15" s="21">
        <v>5</v>
      </c>
      <c r="X15" s="20">
        <v>1</v>
      </c>
      <c r="Y15" s="21">
        <v>14</v>
      </c>
      <c r="Z15" s="338">
        <v>5</v>
      </c>
      <c r="AA15" s="21">
        <v>5</v>
      </c>
      <c r="AB15" s="36">
        <v>1</v>
      </c>
      <c r="AC15" s="3"/>
      <c r="AD15" s="3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ht="13.2" customHeight="1" x14ac:dyDescent="0.25">
      <c r="A16" s="465">
        <v>11</v>
      </c>
      <c r="B16" s="472" t="s">
        <v>193</v>
      </c>
      <c r="C16" s="178" t="s">
        <v>41</v>
      </c>
      <c r="D16" s="10">
        <f t="shared" si="0"/>
        <v>20</v>
      </c>
      <c r="E16" s="29">
        <f t="shared" si="1"/>
        <v>19</v>
      </c>
      <c r="F16" s="90">
        <f t="shared" si="2"/>
        <v>1</v>
      </c>
      <c r="G16" s="45">
        <v>12</v>
      </c>
      <c r="H16" s="339">
        <v>1</v>
      </c>
      <c r="I16" s="11">
        <v>4</v>
      </c>
      <c r="J16" s="12">
        <v>2</v>
      </c>
      <c r="K16" s="93">
        <v>10</v>
      </c>
      <c r="L16" s="338">
        <v>6</v>
      </c>
      <c r="M16" s="17">
        <v>10</v>
      </c>
      <c r="N16" s="338">
        <v>6</v>
      </c>
      <c r="O16" s="17"/>
      <c r="P16" s="16"/>
      <c r="Q16" s="17"/>
      <c r="R16" s="16"/>
      <c r="S16" s="17"/>
      <c r="T16" s="94"/>
      <c r="U16" s="19">
        <v>12</v>
      </c>
      <c r="V16" s="338">
        <v>7</v>
      </c>
      <c r="W16" s="21"/>
      <c r="X16" s="20"/>
      <c r="Y16" s="21"/>
      <c r="Z16" s="20"/>
      <c r="AA16" s="21"/>
      <c r="AB16" s="36"/>
      <c r="AC16" s="3"/>
      <c r="AD16" s="3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ht="13.2" customHeight="1" x14ac:dyDescent="0.25">
      <c r="A17" s="465">
        <v>12</v>
      </c>
      <c r="B17" s="472" t="s">
        <v>287</v>
      </c>
      <c r="C17" s="178" t="s">
        <v>28</v>
      </c>
      <c r="D17" s="10">
        <f t="shared" si="0"/>
        <v>16</v>
      </c>
      <c r="E17" s="29">
        <f t="shared" si="1"/>
        <v>16</v>
      </c>
      <c r="F17" s="90">
        <f t="shared" si="2"/>
        <v>0</v>
      </c>
      <c r="G17" s="45"/>
      <c r="H17" s="11"/>
      <c r="I17" s="11"/>
      <c r="J17" s="458"/>
      <c r="K17" s="93">
        <v>13</v>
      </c>
      <c r="L17" s="338">
        <v>3</v>
      </c>
      <c r="M17" s="17">
        <v>15</v>
      </c>
      <c r="N17" s="446">
        <v>1</v>
      </c>
      <c r="O17" s="17"/>
      <c r="P17" s="17"/>
      <c r="Q17" s="17"/>
      <c r="R17" s="313"/>
      <c r="S17" s="17"/>
      <c r="T17" s="456"/>
      <c r="U17" s="19">
        <v>13</v>
      </c>
      <c r="V17" s="338">
        <v>6</v>
      </c>
      <c r="W17" s="21">
        <v>4</v>
      </c>
      <c r="X17" s="21">
        <v>2</v>
      </c>
      <c r="Y17" s="21">
        <v>13</v>
      </c>
      <c r="Z17" s="338">
        <v>6</v>
      </c>
      <c r="AA17" s="21">
        <v>4</v>
      </c>
      <c r="AB17" s="257">
        <v>2</v>
      </c>
      <c r="AC17" s="3"/>
      <c r="AD17" s="3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ht="13.2" customHeight="1" x14ac:dyDescent="0.25">
      <c r="A18" s="465">
        <v>13</v>
      </c>
      <c r="B18" s="473" t="s">
        <v>191</v>
      </c>
      <c r="C18" s="178" t="s">
        <v>35</v>
      </c>
      <c r="D18" s="10">
        <f t="shared" si="0"/>
        <v>10</v>
      </c>
      <c r="E18" s="29">
        <f t="shared" si="1"/>
        <v>9</v>
      </c>
      <c r="F18" s="90">
        <f t="shared" si="2"/>
        <v>1</v>
      </c>
      <c r="G18" s="45">
        <v>0</v>
      </c>
      <c r="H18" s="13">
        <v>0</v>
      </c>
      <c r="I18" s="142">
        <v>5</v>
      </c>
      <c r="J18" s="193">
        <v>1</v>
      </c>
      <c r="K18" s="93">
        <v>15</v>
      </c>
      <c r="L18" s="338">
        <v>1</v>
      </c>
      <c r="M18" s="17">
        <v>14</v>
      </c>
      <c r="N18" s="338">
        <v>2</v>
      </c>
      <c r="O18" s="17">
        <v>5</v>
      </c>
      <c r="P18" s="16">
        <v>1</v>
      </c>
      <c r="Q18" s="17">
        <v>5</v>
      </c>
      <c r="R18" s="16">
        <v>1</v>
      </c>
      <c r="S18" s="17">
        <v>10</v>
      </c>
      <c r="T18" s="340">
        <v>1</v>
      </c>
      <c r="U18" s="19">
        <v>16</v>
      </c>
      <c r="V18" s="338">
        <v>3</v>
      </c>
      <c r="W18" s="21">
        <v>5</v>
      </c>
      <c r="X18" s="20">
        <v>1</v>
      </c>
      <c r="Y18" s="21">
        <v>16</v>
      </c>
      <c r="Z18" s="338">
        <v>3</v>
      </c>
      <c r="AA18" s="21">
        <v>5</v>
      </c>
      <c r="AB18" s="36">
        <v>1</v>
      </c>
      <c r="AC18" s="3"/>
      <c r="AD18" s="3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3.2" customHeight="1" thickBot="1" x14ac:dyDescent="0.3">
      <c r="A19" s="474">
        <v>14</v>
      </c>
      <c r="B19" s="475" t="s">
        <v>174</v>
      </c>
      <c r="C19" s="476" t="s">
        <v>165</v>
      </c>
      <c r="D19" s="188">
        <f t="shared" si="0"/>
        <v>6</v>
      </c>
      <c r="E19" s="33">
        <f t="shared" si="1"/>
        <v>6</v>
      </c>
      <c r="F19" s="265">
        <f t="shared" si="2"/>
        <v>0</v>
      </c>
      <c r="G19" s="194">
        <v>0</v>
      </c>
      <c r="H19" s="459">
        <v>0</v>
      </c>
      <c r="I19" s="282">
        <v>2</v>
      </c>
      <c r="J19" s="283">
        <v>7</v>
      </c>
      <c r="K19" s="457"/>
      <c r="L19" s="296"/>
      <c r="M19" s="295"/>
      <c r="N19" s="296"/>
      <c r="O19" s="295">
        <v>4</v>
      </c>
      <c r="P19" s="296">
        <v>2</v>
      </c>
      <c r="Q19" s="295">
        <v>4</v>
      </c>
      <c r="R19" s="296">
        <v>2</v>
      </c>
      <c r="S19" s="295"/>
      <c r="T19" s="297"/>
      <c r="U19" s="298">
        <v>17</v>
      </c>
      <c r="V19" s="453">
        <v>2</v>
      </c>
      <c r="W19" s="300">
        <v>2</v>
      </c>
      <c r="X19" s="299">
        <v>7</v>
      </c>
      <c r="Y19" s="300">
        <v>15</v>
      </c>
      <c r="Z19" s="453">
        <v>4</v>
      </c>
      <c r="AA19" s="300">
        <v>2</v>
      </c>
      <c r="AB19" s="301">
        <v>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314" customFormat="1" ht="13.2" customHeight="1" x14ac:dyDescent="0.25">
      <c r="B20" s="448"/>
      <c r="C20" s="316"/>
      <c r="D20" s="317"/>
      <c r="E20" s="318"/>
      <c r="F20" s="319"/>
      <c r="G20" s="46"/>
      <c r="H20" s="53"/>
      <c r="I20" s="46"/>
      <c r="J20" s="53"/>
      <c r="K20" s="46"/>
      <c r="L20" s="53"/>
      <c r="M20" s="46"/>
      <c r="N20" s="53"/>
      <c r="O20" s="46"/>
      <c r="P20" s="53"/>
      <c r="Q20" s="46"/>
      <c r="R20" s="53"/>
      <c r="S20" s="46"/>
      <c r="T20" s="53"/>
      <c r="U20" s="46"/>
      <c r="V20" s="53"/>
      <c r="W20" s="46"/>
      <c r="X20" s="53"/>
      <c r="Y20" s="46"/>
      <c r="Z20" s="53"/>
      <c r="AA20" s="46"/>
      <c r="AB20" s="53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</row>
    <row r="21" spans="1:42" s="314" customFormat="1" ht="13.2" customHeight="1" x14ac:dyDescent="0.25">
      <c r="B21" s="448"/>
      <c r="C21" s="316"/>
      <c r="D21" s="317"/>
      <c r="E21" s="318"/>
      <c r="F21" s="319"/>
      <c r="G21" s="46"/>
      <c r="H21" s="53"/>
      <c r="I21" s="46"/>
      <c r="J21" s="53"/>
      <c r="K21" s="46"/>
      <c r="L21" s="53"/>
      <c r="M21" s="46"/>
      <c r="N21" s="53"/>
      <c r="O21" s="46"/>
      <c r="P21" s="53"/>
      <c r="Q21" s="46"/>
      <c r="R21" s="53"/>
      <c r="S21" s="46"/>
      <c r="T21" s="53"/>
      <c r="U21" s="46"/>
      <c r="V21" s="53"/>
      <c r="W21" s="46"/>
      <c r="X21" s="53"/>
      <c r="Y21" s="46"/>
      <c r="Z21" s="53"/>
      <c r="AA21" s="46"/>
      <c r="AB21" s="53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</row>
  </sheetData>
  <mergeCells count="3">
    <mergeCell ref="G2:J2"/>
    <mergeCell ref="K2:T2"/>
    <mergeCell ref="U2:A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128"/>
  <sheetViews>
    <sheetView zoomScaleNormal="100" workbookViewId="0">
      <pane xSplit="6" ySplit="2" topLeftCell="P3" activePane="bottomRight" state="frozen"/>
      <selection pane="topRight" activeCell="F1" sqref="F1"/>
      <selection pane="bottomLeft" activeCell="A2" sqref="A2"/>
      <selection pane="bottomRight" activeCell="AC1" sqref="AC1:AN1048576"/>
    </sheetView>
  </sheetViews>
  <sheetFormatPr defaultColWidth="9.109375" defaultRowHeight="13.2" x14ac:dyDescent="0.25"/>
  <cols>
    <col min="1" max="1" width="3.77734375" style="1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customWidth="1"/>
    <col min="20" max="20" width="3.77734375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8.88671875" style="1" customWidth="1"/>
    <col min="30" max="30" width="3.6640625" style="1" customWidth="1"/>
    <col min="31" max="16384" width="9.109375" style="1"/>
  </cols>
  <sheetData>
    <row r="1" spans="1:28" ht="13.8" thickBot="1" x14ac:dyDescent="0.3"/>
    <row r="2" spans="1:28" s="3" customFormat="1" ht="13.8" thickBot="1" x14ac:dyDescent="0.3">
      <c r="B2" s="289" t="s">
        <v>282</v>
      </c>
      <c r="C2" s="70"/>
      <c r="D2" s="70"/>
      <c r="E2" s="70"/>
      <c r="F2" s="70"/>
      <c r="G2" s="488" t="s">
        <v>259</v>
      </c>
      <c r="H2" s="489"/>
      <c r="I2" s="489"/>
      <c r="J2" s="490"/>
      <c r="K2" s="488" t="s">
        <v>263</v>
      </c>
      <c r="L2" s="489"/>
      <c r="M2" s="489"/>
      <c r="N2" s="489"/>
      <c r="O2" s="489"/>
      <c r="P2" s="489"/>
      <c r="Q2" s="489"/>
      <c r="R2" s="490"/>
      <c r="S2" s="493" t="s">
        <v>281</v>
      </c>
      <c r="T2" s="494"/>
      <c r="U2" s="494"/>
      <c r="V2" s="494"/>
      <c r="W2" s="494"/>
      <c r="X2" s="494"/>
      <c r="Y2" s="494"/>
      <c r="Z2" s="494"/>
      <c r="AA2" s="494"/>
      <c r="AB2" s="495"/>
    </row>
    <row r="3" spans="1:28" x14ac:dyDescent="0.25">
      <c r="B3" s="350" t="s">
        <v>292</v>
      </c>
      <c r="C3" s="216"/>
      <c r="D3" s="187" t="s">
        <v>7</v>
      </c>
      <c r="E3" s="187" t="s">
        <v>11</v>
      </c>
      <c r="F3" s="187" t="s">
        <v>12</v>
      </c>
      <c r="G3" s="258" t="s">
        <v>6</v>
      </c>
      <c r="H3" s="148"/>
      <c r="I3" s="148" t="s">
        <v>6</v>
      </c>
      <c r="J3" s="259"/>
      <c r="K3" s="164" t="s">
        <v>6</v>
      </c>
      <c r="L3" s="159"/>
      <c r="M3" s="159" t="s">
        <v>6</v>
      </c>
      <c r="N3" s="159"/>
      <c r="O3" s="159" t="s">
        <v>6</v>
      </c>
      <c r="P3" s="161"/>
      <c r="Q3" s="159" t="s">
        <v>6</v>
      </c>
      <c r="R3" s="280"/>
      <c r="S3" s="255" t="s">
        <v>6</v>
      </c>
      <c r="T3" s="150"/>
      <c r="U3" s="150" t="s">
        <v>6</v>
      </c>
      <c r="V3" s="150"/>
      <c r="W3" s="150" t="s">
        <v>6</v>
      </c>
      <c r="X3" s="150"/>
      <c r="Y3" s="150" t="s">
        <v>6</v>
      </c>
      <c r="Z3" s="150"/>
      <c r="AA3" s="150" t="s">
        <v>6</v>
      </c>
      <c r="AB3" s="256"/>
    </row>
    <row r="4" spans="1:28" s="2" customFormat="1" ht="13.2" customHeight="1" x14ac:dyDescent="0.25">
      <c r="B4" s="173" t="s">
        <v>0</v>
      </c>
      <c r="C4" s="173" t="s">
        <v>8</v>
      </c>
      <c r="D4" s="173" t="s">
        <v>5</v>
      </c>
      <c r="E4" s="173" t="s">
        <v>5</v>
      </c>
      <c r="F4" s="173" t="s">
        <v>5</v>
      </c>
      <c r="G4" s="191" t="s">
        <v>13</v>
      </c>
      <c r="H4" s="117" t="s">
        <v>5</v>
      </c>
      <c r="I4" s="116" t="s">
        <v>14</v>
      </c>
      <c r="J4" s="192" t="s">
        <v>5</v>
      </c>
      <c r="K4" s="197" t="s">
        <v>15</v>
      </c>
      <c r="L4" s="119" t="s">
        <v>5</v>
      </c>
      <c r="M4" s="118" t="s">
        <v>17</v>
      </c>
      <c r="N4" s="119" t="s">
        <v>5</v>
      </c>
      <c r="O4" s="118" t="s">
        <v>18</v>
      </c>
      <c r="P4" s="119" t="s">
        <v>5</v>
      </c>
      <c r="Q4" s="118" t="s">
        <v>257</v>
      </c>
      <c r="R4" s="198" t="s">
        <v>5</v>
      </c>
      <c r="S4" s="225" t="s">
        <v>20</v>
      </c>
      <c r="T4" s="121" t="s">
        <v>5</v>
      </c>
      <c r="U4" s="120" t="s">
        <v>15</v>
      </c>
      <c r="V4" s="121" t="s">
        <v>5</v>
      </c>
      <c r="W4" s="120" t="s">
        <v>17</v>
      </c>
      <c r="X4" s="121" t="s">
        <v>5</v>
      </c>
      <c r="Y4" s="120" t="s">
        <v>18</v>
      </c>
      <c r="Z4" s="121" t="s">
        <v>5</v>
      </c>
      <c r="AA4" s="120" t="s">
        <v>276</v>
      </c>
      <c r="AB4" s="226" t="s">
        <v>5</v>
      </c>
    </row>
    <row r="5" spans="1:28" ht="13.2" customHeight="1" x14ac:dyDescent="0.25">
      <c r="A5" s="436">
        <v>1</v>
      </c>
      <c r="B5" s="442" t="s">
        <v>131</v>
      </c>
      <c r="C5" s="221" t="s">
        <v>37</v>
      </c>
      <c r="D5" s="10">
        <f t="shared" ref="D5:D25" si="0">F5+E5</f>
        <v>147</v>
      </c>
      <c r="E5" s="29">
        <f>SUM(L5+T5+V5+X5)</f>
        <v>100</v>
      </c>
      <c r="F5" s="90">
        <f>H5+R5</f>
        <v>47</v>
      </c>
      <c r="G5" s="45">
        <v>1</v>
      </c>
      <c r="H5" s="339">
        <v>23</v>
      </c>
      <c r="I5" s="11">
        <v>6</v>
      </c>
      <c r="J5" s="12">
        <v>2</v>
      </c>
      <c r="K5" s="93">
        <v>1</v>
      </c>
      <c r="L5" s="338">
        <v>25</v>
      </c>
      <c r="M5" s="17">
        <v>1</v>
      </c>
      <c r="N5" s="16">
        <v>23</v>
      </c>
      <c r="O5" s="17">
        <v>4</v>
      </c>
      <c r="P5" s="16">
        <v>5</v>
      </c>
      <c r="Q5" s="17">
        <v>1</v>
      </c>
      <c r="R5" s="340">
        <v>24</v>
      </c>
      <c r="S5" s="19">
        <v>1</v>
      </c>
      <c r="T5" s="343">
        <v>25</v>
      </c>
      <c r="U5" s="21">
        <v>1</v>
      </c>
      <c r="V5" s="343">
        <v>25</v>
      </c>
      <c r="W5" s="21">
        <v>1</v>
      </c>
      <c r="X5" s="343">
        <v>25</v>
      </c>
      <c r="Y5" s="21">
        <v>3</v>
      </c>
      <c r="Z5" s="321">
        <v>6</v>
      </c>
      <c r="AA5" s="21">
        <v>1</v>
      </c>
      <c r="AB5" s="351">
        <v>5</v>
      </c>
    </row>
    <row r="6" spans="1:28" ht="13.2" customHeight="1" x14ac:dyDescent="0.25">
      <c r="A6" s="436">
        <v>2</v>
      </c>
      <c r="B6" s="441" t="s">
        <v>168</v>
      </c>
      <c r="C6" s="249" t="s">
        <v>169</v>
      </c>
      <c r="D6" s="10">
        <f t="shared" si="0"/>
        <v>111</v>
      </c>
      <c r="E6" s="29">
        <f>SUM(L6+T6+V6+X6)</f>
        <v>84</v>
      </c>
      <c r="F6" s="90">
        <f>H6+R6</f>
        <v>27</v>
      </c>
      <c r="G6" s="45">
        <v>4</v>
      </c>
      <c r="H6" s="339">
        <v>13</v>
      </c>
      <c r="I6" s="11">
        <v>3</v>
      </c>
      <c r="J6" s="12">
        <v>6</v>
      </c>
      <c r="K6" s="93">
        <v>2</v>
      </c>
      <c r="L6" s="338">
        <v>21</v>
      </c>
      <c r="M6" s="17">
        <v>2</v>
      </c>
      <c r="N6" s="16">
        <v>19</v>
      </c>
      <c r="O6" s="17">
        <v>3</v>
      </c>
      <c r="P6" s="16">
        <v>10</v>
      </c>
      <c r="Q6" s="17">
        <v>4</v>
      </c>
      <c r="R6" s="340">
        <v>14</v>
      </c>
      <c r="S6" s="19">
        <v>2</v>
      </c>
      <c r="T6" s="343">
        <v>21</v>
      </c>
      <c r="U6" s="21">
        <v>2</v>
      </c>
      <c r="V6" s="343">
        <v>21</v>
      </c>
      <c r="W6" s="21">
        <v>2</v>
      </c>
      <c r="X6" s="343">
        <v>21</v>
      </c>
      <c r="Y6" s="21">
        <v>2</v>
      </c>
      <c r="Z6" s="321">
        <v>9</v>
      </c>
      <c r="AA6" s="21">
        <v>1</v>
      </c>
      <c r="AB6" s="351">
        <v>5</v>
      </c>
    </row>
    <row r="7" spans="1:28" ht="13.2" customHeight="1" x14ac:dyDescent="0.25">
      <c r="A7" s="436">
        <v>3</v>
      </c>
      <c r="B7" s="437" t="s">
        <v>136</v>
      </c>
      <c r="C7" s="249" t="s">
        <v>38</v>
      </c>
      <c r="D7" s="10">
        <f t="shared" si="0"/>
        <v>101</v>
      </c>
      <c r="E7" s="29">
        <f>SUM(L7+T7+V7+X7)</f>
        <v>66</v>
      </c>
      <c r="F7" s="90">
        <f>H7+R7</f>
        <v>35</v>
      </c>
      <c r="G7" s="45">
        <v>3</v>
      </c>
      <c r="H7" s="339">
        <v>15</v>
      </c>
      <c r="I7" s="11">
        <v>7</v>
      </c>
      <c r="J7" s="12">
        <v>1</v>
      </c>
      <c r="K7" s="93">
        <v>4</v>
      </c>
      <c r="L7" s="338">
        <v>15</v>
      </c>
      <c r="M7" s="17">
        <v>4</v>
      </c>
      <c r="N7" s="16">
        <v>13</v>
      </c>
      <c r="O7" s="17">
        <v>6</v>
      </c>
      <c r="P7" s="16">
        <v>3</v>
      </c>
      <c r="Q7" s="17">
        <v>2</v>
      </c>
      <c r="R7" s="340">
        <v>20</v>
      </c>
      <c r="S7" s="19">
        <v>3</v>
      </c>
      <c r="T7" s="343">
        <v>17</v>
      </c>
      <c r="U7" s="21">
        <v>3</v>
      </c>
      <c r="V7" s="343">
        <v>17</v>
      </c>
      <c r="W7" s="21">
        <v>3</v>
      </c>
      <c r="X7" s="343">
        <v>17</v>
      </c>
      <c r="Y7" s="21"/>
      <c r="Z7" s="321"/>
      <c r="AA7" s="21"/>
      <c r="AB7" s="351"/>
    </row>
    <row r="8" spans="1:28" ht="13.2" customHeight="1" x14ac:dyDescent="0.25">
      <c r="A8" s="436">
        <v>4</v>
      </c>
      <c r="B8" s="442" t="s">
        <v>225</v>
      </c>
      <c r="C8" s="221" t="s">
        <v>84</v>
      </c>
      <c r="D8" s="10">
        <f t="shared" si="0"/>
        <v>97</v>
      </c>
      <c r="E8" s="29">
        <f>SUM(L8+N8+V8+X8)</f>
        <v>62</v>
      </c>
      <c r="F8" s="90">
        <f>H8+R8</f>
        <v>35</v>
      </c>
      <c r="G8" s="45">
        <v>2</v>
      </c>
      <c r="H8" s="339">
        <v>19</v>
      </c>
      <c r="I8" s="11">
        <v>1</v>
      </c>
      <c r="J8" s="12">
        <v>12</v>
      </c>
      <c r="K8" s="93">
        <v>3</v>
      </c>
      <c r="L8" s="338">
        <v>17</v>
      </c>
      <c r="M8" s="17">
        <v>3</v>
      </c>
      <c r="N8" s="338">
        <v>15</v>
      </c>
      <c r="O8" s="17">
        <v>1</v>
      </c>
      <c r="P8" s="16">
        <v>13</v>
      </c>
      <c r="Q8" s="17">
        <v>3</v>
      </c>
      <c r="R8" s="340">
        <v>16</v>
      </c>
      <c r="S8" s="19">
        <v>5</v>
      </c>
      <c r="T8" s="321">
        <v>14</v>
      </c>
      <c r="U8" s="21">
        <v>4</v>
      </c>
      <c r="V8" s="343">
        <v>15</v>
      </c>
      <c r="W8" s="21">
        <v>4</v>
      </c>
      <c r="X8" s="343">
        <v>15</v>
      </c>
      <c r="Y8" s="21">
        <v>1</v>
      </c>
      <c r="Z8" s="321">
        <v>12</v>
      </c>
      <c r="AA8" s="21"/>
      <c r="AB8" s="351"/>
    </row>
    <row r="9" spans="1:28" ht="13.2" customHeight="1" x14ac:dyDescent="0.25">
      <c r="A9" s="436">
        <v>5</v>
      </c>
      <c r="B9" s="441" t="s">
        <v>227</v>
      </c>
      <c r="C9" s="249" t="s">
        <v>84</v>
      </c>
      <c r="D9" s="10">
        <f t="shared" si="0"/>
        <v>79</v>
      </c>
      <c r="E9" s="29">
        <f>SUM(L9+T9+V9+X9)</f>
        <v>55</v>
      </c>
      <c r="F9" s="90">
        <f>J9+R9</f>
        <v>24</v>
      </c>
      <c r="G9" s="45">
        <v>6</v>
      </c>
      <c r="H9" s="13">
        <v>11</v>
      </c>
      <c r="I9" s="11">
        <v>1</v>
      </c>
      <c r="J9" s="340">
        <v>12</v>
      </c>
      <c r="K9" s="93">
        <v>6</v>
      </c>
      <c r="L9" s="338">
        <v>13</v>
      </c>
      <c r="M9" s="17">
        <v>6</v>
      </c>
      <c r="N9" s="16">
        <v>11</v>
      </c>
      <c r="O9" s="17">
        <v>1</v>
      </c>
      <c r="P9" s="16">
        <v>13</v>
      </c>
      <c r="Q9" s="17">
        <v>6</v>
      </c>
      <c r="R9" s="340">
        <v>12</v>
      </c>
      <c r="S9" s="19">
        <v>4</v>
      </c>
      <c r="T9" s="343">
        <v>15</v>
      </c>
      <c r="U9" s="21">
        <v>6</v>
      </c>
      <c r="V9" s="343">
        <v>13</v>
      </c>
      <c r="W9" s="21">
        <v>5</v>
      </c>
      <c r="X9" s="343">
        <v>14</v>
      </c>
      <c r="Y9" s="21">
        <v>1</v>
      </c>
      <c r="Z9" s="321">
        <v>12</v>
      </c>
      <c r="AA9" s="21"/>
      <c r="AB9" s="351"/>
    </row>
    <row r="10" spans="1:28" ht="13.2" customHeight="1" x14ac:dyDescent="0.25">
      <c r="A10" s="436">
        <v>6</v>
      </c>
      <c r="B10" s="442" t="s">
        <v>133</v>
      </c>
      <c r="C10" s="249" t="s">
        <v>35</v>
      </c>
      <c r="D10" s="10">
        <f t="shared" si="0"/>
        <v>72</v>
      </c>
      <c r="E10" s="29">
        <f>SUM(N10+T10+V10+X10)</f>
        <v>49</v>
      </c>
      <c r="F10" s="90">
        <f>H10+R10</f>
        <v>23</v>
      </c>
      <c r="G10" s="45">
        <v>7</v>
      </c>
      <c r="H10" s="339">
        <v>10</v>
      </c>
      <c r="I10" s="11">
        <v>2</v>
      </c>
      <c r="J10" s="12">
        <v>9</v>
      </c>
      <c r="K10" s="93">
        <v>9</v>
      </c>
      <c r="L10" s="16">
        <v>10</v>
      </c>
      <c r="M10" s="17">
        <v>5</v>
      </c>
      <c r="N10" s="338">
        <v>12</v>
      </c>
      <c r="O10" s="17">
        <v>2</v>
      </c>
      <c r="P10" s="16">
        <v>10</v>
      </c>
      <c r="Q10" s="17">
        <v>5</v>
      </c>
      <c r="R10" s="340">
        <v>13</v>
      </c>
      <c r="S10" s="19">
        <v>8</v>
      </c>
      <c r="T10" s="343">
        <v>11</v>
      </c>
      <c r="U10" s="21">
        <v>5</v>
      </c>
      <c r="V10" s="343">
        <v>14</v>
      </c>
      <c r="W10" s="21">
        <v>7</v>
      </c>
      <c r="X10" s="343">
        <v>12</v>
      </c>
      <c r="Y10" s="21">
        <v>4</v>
      </c>
      <c r="Z10" s="321">
        <v>4</v>
      </c>
      <c r="AA10" s="21">
        <v>2</v>
      </c>
      <c r="AB10" s="351">
        <v>3</v>
      </c>
    </row>
    <row r="11" spans="1:28" ht="13.2" customHeight="1" x14ac:dyDescent="0.25">
      <c r="A11" s="436">
        <v>7</v>
      </c>
      <c r="B11" s="441" t="s">
        <v>226</v>
      </c>
      <c r="C11" s="249" t="s">
        <v>35</v>
      </c>
      <c r="D11" s="10">
        <f t="shared" si="0"/>
        <v>68</v>
      </c>
      <c r="E11" s="29">
        <f>SUM(N11+T11+V11+X11)</f>
        <v>45</v>
      </c>
      <c r="F11" s="90">
        <f>H11+R11</f>
        <v>23</v>
      </c>
      <c r="G11" s="45">
        <v>5</v>
      </c>
      <c r="H11" s="339">
        <v>12</v>
      </c>
      <c r="I11" s="11">
        <v>4</v>
      </c>
      <c r="J11" s="12">
        <v>4</v>
      </c>
      <c r="K11" s="93">
        <v>11</v>
      </c>
      <c r="L11" s="16">
        <v>8</v>
      </c>
      <c r="M11" s="17">
        <v>7</v>
      </c>
      <c r="N11" s="338">
        <v>10</v>
      </c>
      <c r="O11" s="17">
        <v>5</v>
      </c>
      <c r="P11" s="16">
        <v>4</v>
      </c>
      <c r="Q11" s="17">
        <v>7</v>
      </c>
      <c r="R11" s="340">
        <v>11</v>
      </c>
      <c r="S11" s="19">
        <v>9</v>
      </c>
      <c r="T11" s="343">
        <v>10</v>
      </c>
      <c r="U11" s="21">
        <v>7</v>
      </c>
      <c r="V11" s="343">
        <v>12</v>
      </c>
      <c r="W11" s="21">
        <v>6</v>
      </c>
      <c r="X11" s="343">
        <v>13</v>
      </c>
      <c r="Y11" s="21">
        <v>6</v>
      </c>
      <c r="Z11" s="321">
        <v>2</v>
      </c>
      <c r="AA11" s="21">
        <v>2</v>
      </c>
      <c r="AB11" s="351">
        <v>3</v>
      </c>
    </row>
    <row r="12" spans="1:28" ht="13.2" customHeight="1" x14ac:dyDescent="0.25">
      <c r="A12" s="436">
        <v>8</v>
      </c>
      <c r="B12" s="439" t="s">
        <v>171</v>
      </c>
      <c r="C12" s="221" t="s">
        <v>35</v>
      </c>
      <c r="D12" s="10">
        <f t="shared" si="0"/>
        <v>56</v>
      </c>
      <c r="E12" s="29">
        <f>SUM(L12+N12+P12+Z12)</f>
        <v>37</v>
      </c>
      <c r="F12" s="90">
        <f>J12+R12</f>
        <v>19</v>
      </c>
      <c r="G12" s="45">
        <v>0</v>
      </c>
      <c r="H12" s="13">
        <v>0</v>
      </c>
      <c r="I12" s="11">
        <v>2</v>
      </c>
      <c r="J12" s="340">
        <v>9</v>
      </c>
      <c r="K12" s="93">
        <v>5</v>
      </c>
      <c r="L12" s="338">
        <v>14</v>
      </c>
      <c r="M12" s="17">
        <v>8</v>
      </c>
      <c r="N12" s="338">
        <v>9</v>
      </c>
      <c r="O12" s="17">
        <v>2</v>
      </c>
      <c r="P12" s="338">
        <v>10</v>
      </c>
      <c r="Q12" s="17">
        <v>8</v>
      </c>
      <c r="R12" s="340">
        <v>10</v>
      </c>
      <c r="S12" s="19"/>
      <c r="T12" s="321"/>
      <c r="U12" s="21"/>
      <c r="V12" s="321"/>
      <c r="W12" s="21"/>
      <c r="X12" s="321"/>
      <c r="Y12" s="21">
        <v>4</v>
      </c>
      <c r="Z12" s="343">
        <v>4</v>
      </c>
      <c r="AA12" s="21">
        <v>2</v>
      </c>
      <c r="AB12" s="351">
        <v>3</v>
      </c>
    </row>
    <row r="13" spans="1:28" ht="13.2" customHeight="1" x14ac:dyDescent="0.25">
      <c r="A13" s="436">
        <v>9</v>
      </c>
      <c r="B13" s="442" t="s">
        <v>229</v>
      </c>
      <c r="C13" s="249" t="s">
        <v>35</v>
      </c>
      <c r="D13" s="10">
        <f t="shared" si="0"/>
        <v>55</v>
      </c>
      <c r="E13" s="29">
        <f>SUM(L13+N13+T13+X13)</f>
        <v>41</v>
      </c>
      <c r="F13" s="90">
        <f>H13++R13</f>
        <v>14</v>
      </c>
      <c r="G13" s="45">
        <v>9</v>
      </c>
      <c r="H13" s="339">
        <v>8</v>
      </c>
      <c r="I13" s="11">
        <v>4</v>
      </c>
      <c r="J13" s="12">
        <v>4</v>
      </c>
      <c r="K13" s="93">
        <v>7</v>
      </c>
      <c r="L13" s="338">
        <v>12</v>
      </c>
      <c r="M13" s="17">
        <v>9</v>
      </c>
      <c r="N13" s="338">
        <v>8</v>
      </c>
      <c r="O13" s="17">
        <v>5</v>
      </c>
      <c r="P13" s="16">
        <v>4</v>
      </c>
      <c r="Q13" s="17">
        <v>12</v>
      </c>
      <c r="R13" s="340">
        <v>6</v>
      </c>
      <c r="S13" s="19">
        <v>6</v>
      </c>
      <c r="T13" s="343">
        <v>13</v>
      </c>
      <c r="U13" s="21"/>
      <c r="V13" s="321"/>
      <c r="W13" s="21">
        <v>11</v>
      </c>
      <c r="X13" s="343">
        <v>8</v>
      </c>
      <c r="Y13" s="21">
        <v>6</v>
      </c>
      <c r="Z13" s="321">
        <v>2</v>
      </c>
      <c r="AA13" s="21">
        <v>2</v>
      </c>
      <c r="AB13" s="351">
        <v>3</v>
      </c>
    </row>
    <row r="14" spans="1:28" ht="13.2" customHeight="1" x14ac:dyDescent="0.25">
      <c r="A14" s="436">
        <v>10</v>
      </c>
      <c r="B14" s="442" t="s">
        <v>228</v>
      </c>
      <c r="C14" s="249" t="s">
        <v>36</v>
      </c>
      <c r="D14" s="10">
        <f t="shared" si="0"/>
        <v>54</v>
      </c>
      <c r="E14" s="29">
        <f>SUM(L14+T14+X14+Z14)</f>
        <v>37</v>
      </c>
      <c r="F14" s="90">
        <f>H14+R14</f>
        <v>17</v>
      </c>
      <c r="G14" s="45">
        <v>8</v>
      </c>
      <c r="H14" s="339">
        <v>9</v>
      </c>
      <c r="I14" s="11">
        <v>3</v>
      </c>
      <c r="J14" s="12">
        <v>6</v>
      </c>
      <c r="K14" s="93">
        <v>8</v>
      </c>
      <c r="L14" s="338">
        <v>11</v>
      </c>
      <c r="M14" s="17">
        <v>10</v>
      </c>
      <c r="N14" s="16">
        <v>7</v>
      </c>
      <c r="O14" s="17">
        <v>3</v>
      </c>
      <c r="P14" s="16">
        <v>7</v>
      </c>
      <c r="Q14" s="17">
        <v>10</v>
      </c>
      <c r="R14" s="340">
        <v>8</v>
      </c>
      <c r="S14" s="19">
        <v>11</v>
      </c>
      <c r="T14" s="343">
        <v>8</v>
      </c>
      <c r="U14" s="21">
        <v>12</v>
      </c>
      <c r="V14" s="321">
        <v>7</v>
      </c>
      <c r="W14" s="21">
        <v>10</v>
      </c>
      <c r="X14" s="343">
        <v>9</v>
      </c>
      <c r="Y14" s="21">
        <v>2</v>
      </c>
      <c r="Z14" s="343">
        <v>9</v>
      </c>
      <c r="AA14" s="21">
        <v>1</v>
      </c>
      <c r="AB14" s="351">
        <v>5</v>
      </c>
    </row>
    <row r="15" spans="1:28" ht="13.2" customHeight="1" x14ac:dyDescent="0.25">
      <c r="A15" s="436">
        <v>11</v>
      </c>
      <c r="B15" s="442" t="s">
        <v>231</v>
      </c>
      <c r="C15" s="249" t="s">
        <v>41</v>
      </c>
      <c r="D15" s="10">
        <f t="shared" si="0"/>
        <v>49</v>
      </c>
      <c r="E15" s="29">
        <f>SUM(L15+T15+V15+X15)</f>
        <v>39</v>
      </c>
      <c r="F15" s="90">
        <f>H15+R15</f>
        <v>10</v>
      </c>
      <c r="G15" s="45">
        <v>11</v>
      </c>
      <c r="H15" s="339">
        <v>6</v>
      </c>
      <c r="I15" s="11">
        <v>5</v>
      </c>
      <c r="J15" s="12">
        <v>3</v>
      </c>
      <c r="K15" s="93">
        <v>12</v>
      </c>
      <c r="L15" s="338">
        <v>7</v>
      </c>
      <c r="M15" s="17">
        <v>11</v>
      </c>
      <c r="N15" s="16">
        <v>6</v>
      </c>
      <c r="O15" s="17">
        <v>7</v>
      </c>
      <c r="P15" s="16">
        <v>2</v>
      </c>
      <c r="Q15" s="17">
        <v>14</v>
      </c>
      <c r="R15" s="340">
        <v>4</v>
      </c>
      <c r="S15" s="19">
        <v>7</v>
      </c>
      <c r="T15" s="343">
        <v>12</v>
      </c>
      <c r="U15" s="21">
        <v>10</v>
      </c>
      <c r="V15" s="343">
        <v>9</v>
      </c>
      <c r="W15" s="21">
        <v>8</v>
      </c>
      <c r="X15" s="343">
        <v>11</v>
      </c>
      <c r="Y15" s="21">
        <v>5</v>
      </c>
      <c r="Z15" s="321">
        <v>3</v>
      </c>
      <c r="AA15" s="21"/>
      <c r="AB15" s="351"/>
    </row>
    <row r="16" spans="1:28" ht="13.2" customHeight="1" x14ac:dyDescent="0.25">
      <c r="A16" s="436">
        <v>12</v>
      </c>
      <c r="B16" s="442" t="s">
        <v>230</v>
      </c>
      <c r="C16" s="249" t="s">
        <v>41</v>
      </c>
      <c r="D16" s="10">
        <f t="shared" si="0"/>
        <v>44</v>
      </c>
      <c r="E16" s="29">
        <f>SUM(L16+T16+V16+X16)</f>
        <v>30</v>
      </c>
      <c r="F16" s="90">
        <f>H16+R16</f>
        <v>14</v>
      </c>
      <c r="G16" s="45">
        <v>10</v>
      </c>
      <c r="H16" s="339">
        <v>7</v>
      </c>
      <c r="I16" s="11">
        <v>5</v>
      </c>
      <c r="J16" s="12">
        <v>3</v>
      </c>
      <c r="K16" s="93">
        <v>13</v>
      </c>
      <c r="L16" s="338">
        <v>6</v>
      </c>
      <c r="M16" s="17">
        <v>15</v>
      </c>
      <c r="N16" s="16">
        <v>2</v>
      </c>
      <c r="O16" s="17"/>
      <c r="P16" s="16"/>
      <c r="Q16" s="17">
        <v>11</v>
      </c>
      <c r="R16" s="340">
        <v>7</v>
      </c>
      <c r="S16" s="19">
        <v>13</v>
      </c>
      <c r="T16" s="343">
        <v>6</v>
      </c>
      <c r="U16" s="21">
        <v>8</v>
      </c>
      <c r="V16" s="343">
        <v>11</v>
      </c>
      <c r="W16" s="21">
        <v>12</v>
      </c>
      <c r="X16" s="343">
        <v>7</v>
      </c>
      <c r="Y16" s="21">
        <v>5</v>
      </c>
      <c r="Z16" s="321">
        <v>3</v>
      </c>
      <c r="AA16" s="21">
        <v>3</v>
      </c>
      <c r="AB16" s="351">
        <v>1</v>
      </c>
    </row>
    <row r="17" spans="1:28" ht="13.2" customHeight="1" x14ac:dyDescent="0.25">
      <c r="A17" s="1">
        <v>13</v>
      </c>
      <c r="B17" s="302" t="s">
        <v>256</v>
      </c>
      <c r="C17" s="267" t="s">
        <v>84</v>
      </c>
      <c r="D17" s="10">
        <f t="shared" si="0"/>
        <v>41</v>
      </c>
      <c r="E17" s="29">
        <f>SUM(L17+N17+V17+X17)</f>
        <v>32</v>
      </c>
      <c r="F17" s="90">
        <f>R17</f>
        <v>9</v>
      </c>
      <c r="G17" s="45"/>
      <c r="H17" s="13"/>
      <c r="I17" s="11"/>
      <c r="J17" s="12"/>
      <c r="K17" s="93">
        <v>10</v>
      </c>
      <c r="L17" s="338">
        <v>9</v>
      </c>
      <c r="M17" s="17">
        <v>12</v>
      </c>
      <c r="N17" s="338">
        <v>5</v>
      </c>
      <c r="O17" s="17">
        <v>8</v>
      </c>
      <c r="P17" s="16">
        <v>1</v>
      </c>
      <c r="Q17" s="17">
        <v>9</v>
      </c>
      <c r="R17" s="340">
        <v>9</v>
      </c>
      <c r="S17" s="19"/>
      <c r="T17" s="321"/>
      <c r="U17" s="21">
        <v>11</v>
      </c>
      <c r="V17" s="343">
        <v>8</v>
      </c>
      <c r="W17" s="21">
        <v>9</v>
      </c>
      <c r="X17" s="343">
        <v>10</v>
      </c>
      <c r="Y17" s="21">
        <v>7</v>
      </c>
      <c r="Z17" s="321">
        <v>1</v>
      </c>
      <c r="AA17" s="21"/>
      <c r="AB17" s="351"/>
    </row>
    <row r="18" spans="1:28" ht="13.2" customHeight="1" x14ac:dyDescent="0.25">
      <c r="A18" s="1">
        <v>14</v>
      </c>
      <c r="B18" s="268" t="s">
        <v>235</v>
      </c>
      <c r="C18" s="249" t="s">
        <v>37</v>
      </c>
      <c r="D18" s="10">
        <f>F18+E18</f>
        <v>33</v>
      </c>
      <c r="E18" s="29">
        <f>SUM(L18+P18+T18+V18)</f>
        <v>29</v>
      </c>
      <c r="F18" s="90">
        <f>H18+J18</f>
        <v>4</v>
      </c>
      <c r="G18" s="45">
        <v>15</v>
      </c>
      <c r="H18" s="339">
        <v>2</v>
      </c>
      <c r="I18" s="11">
        <v>6</v>
      </c>
      <c r="J18" s="340">
        <v>2</v>
      </c>
      <c r="K18" s="93">
        <v>14</v>
      </c>
      <c r="L18" s="338">
        <v>5</v>
      </c>
      <c r="M18" s="17"/>
      <c r="N18" s="16"/>
      <c r="O18" s="17">
        <v>4</v>
      </c>
      <c r="P18" s="338">
        <v>5</v>
      </c>
      <c r="Q18" s="17">
        <v>16</v>
      </c>
      <c r="R18" s="94">
        <v>2</v>
      </c>
      <c r="S18" s="19">
        <v>10</v>
      </c>
      <c r="T18" s="343">
        <v>9</v>
      </c>
      <c r="U18" s="21">
        <v>9</v>
      </c>
      <c r="V18" s="343">
        <v>10</v>
      </c>
      <c r="W18" s="21">
        <v>15</v>
      </c>
      <c r="X18" s="321">
        <v>4</v>
      </c>
      <c r="Y18" s="21">
        <v>3</v>
      </c>
      <c r="Z18" s="343">
        <v>6</v>
      </c>
      <c r="AA18" s="21">
        <v>1</v>
      </c>
      <c r="AB18" s="351">
        <v>5</v>
      </c>
    </row>
    <row r="19" spans="1:28" ht="13.2" customHeight="1" x14ac:dyDescent="0.25">
      <c r="A19" s="1">
        <v>15</v>
      </c>
      <c r="B19" s="268" t="s">
        <v>234</v>
      </c>
      <c r="C19" s="249" t="s">
        <v>34</v>
      </c>
      <c r="D19" s="10">
        <f t="shared" si="0"/>
        <v>22</v>
      </c>
      <c r="E19" s="29">
        <f>SUM(L19+T19+V19+X19)</f>
        <v>13</v>
      </c>
      <c r="F19" s="90">
        <f>SUM(H19+R19)</f>
        <v>9</v>
      </c>
      <c r="G19" s="45">
        <v>13</v>
      </c>
      <c r="H19" s="339">
        <v>4</v>
      </c>
      <c r="I19" s="11">
        <v>0</v>
      </c>
      <c r="J19" s="12">
        <v>0</v>
      </c>
      <c r="K19" s="93">
        <v>16</v>
      </c>
      <c r="L19" s="338">
        <v>3</v>
      </c>
      <c r="M19" s="17">
        <v>14</v>
      </c>
      <c r="N19" s="16">
        <v>3</v>
      </c>
      <c r="O19" s="17">
        <v>8</v>
      </c>
      <c r="P19" s="16">
        <v>1</v>
      </c>
      <c r="Q19" s="17">
        <v>13</v>
      </c>
      <c r="R19" s="340">
        <v>5</v>
      </c>
      <c r="S19" s="19">
        <v>15</v>
      </c>
      <c r="T19" s="343">
        <v>4</v>
      </c>
      <c r="U19" s="21">
        <v>16</v>
      </c>
      <c r="V19" s="343">
        <v>3</v>
      </c>
      <c r="W19" s="21">
        <v>16</v>
      </c>
      <c r="X19" s="343">
        <v>3</v>
      </c>
      <c r="Y19" s="21">
        <v>7</v>
      </c>
      <c r="Z19" s="321">
        <v>1</v>
      </c>
      <c r="AA19" s="21"/>
      <c r="AB19" s="351"/>
    </row>
    <row r="20" spans="1:28" ht="13.2" customHeight="1" x14ac:dyDescent="0.25">
      <c r="A20" s="1">
        <v>16</v>
      </c>
      <c r="B20" s="268" t="s">
        <v>232</v>
      </c>
      <c r="C20" s="249" t="s">
        <v>41</v>
      </c>
      <c r="D20" s="10">
        <f t="shared" si="0"/>
        <v>18</v>
      </c>
      <c r="E20" s="29">
        <f>SUM(L20+N20+P20)</f>
        <v>10</v>
      </c>
      <c r="F20" s="90">
        <f>H20+R20</f>
        <v>8</v>
      </c>
      <c r="G20" s="45">
        <v>12</v>
      </c>
      <c r="H20" s="339">
        <v>5</v>
      </c>
      <c r="I20" s="11">
        <v>0</v>
      </c>
      <c r="J20" s="12">
        <v>0</v>
      </c>
      <c r="K20" s="93">
        <v>15</v>
      </c>
      <c r="L20" s="16">
        <v>4</v>
      </c>
      <c r="M20" s="17">
        <v>13</v>
      </c>
      <c r="N20" s="16">
        <v>4</v>
      </c>
      <c r="O20" s="17">
        <v>7</v>
      </c>
      <c r="P20" s="16">
        <v>2</v>
      </c>
      <c r="Q20" s="17">
        <v>15</v>
      </c>
      <c r="R20" s="340">
        <v>3</v>
      </c>
      <c r="S20" s="19">
        <v>12</v>
      </c>
      <c r="T20" s="321">
        <v>7</v>
      </c>
      <c r="U20" s="21">
        <v>13</v>
      </c>
      <c r="V20" s="321">
        <v>6</v>
      </c>
      <c r="W20" s="21">
        <v>13</v>
      </c>
      <c r="X20" s="321">
        <v>6</v>
      </c>
      <c r="Y20" s="21"/>
      <c r="Z20" s="321"/>
      <c r="AA20" s="21"/>
      <c r="AB20" s="351"/>
    </row>
    <row r="21" spans="1:28" ht="13.2" customHeight="1" x14ac:dyDescent="0.25">
      <c r="A21" s="1">
        <v>17</v>
      </c>
      <c r="B21" s="268" t="s">
        <v>301</v>
      </c>
      <c r="C21" s="249" t="s">
        <v>77</v>
      </c>
      <c r="D21" s="10">
        <f t="shared" si="0"/>
        <v>14</v>
      </c>
      <c r="E21" s="29">
        <f>SUM(T21+V21+X21)</f>
        <v>14</v>
      </c>
      <c r="F21" s="90">
        <v>0</v>
      </c>
      <c r="G21" s="45"/>
      <c r="H21" s="13"/>
      <c r="I21" s="11"/>
      <c r="J21" s="12"/>
      <c r="K21" s="93"/>
      <c r="L21" s="16"/>
      <c r="M21" s="17"/>
      <c r="N21" s="16"/>
      <c r="O21" s="17"/>
      <c r="P21" s="16"/>
      <c r="Q21" s="17"/>
      <c r="R21" s="94"/>
      <c r="S21" s="19">
        <v>14</v>
      </c>
      <c r="T21" s="343">
        <v>5</v>
      </c>
      <c r="U21" s="21">
        <v>15</v>
      </c>
      <c r="V21" s="343">
        <v>4</v>
      </c>
      <c r="W21" s="21">
        <v>14</v>
      </c>
      <c r="X21" s="343">
        <v>5</v>
      </c>
      <c r="Y21" s="21"/>
      <c r="Z21" s="321"/>
      <c r="AA21" s="21"/>
      <c r="AB21" s="351"/>
    </row>
    <row r="22" spans="1:28" ht="13.2" customHeight="1" x14ac:dyDescent="0.25">
      <c r="A22" s="1">
        <v>18</v>
      </c>
      <c r="B22" s="303" t="s">
        <v>233</v>
      </c>
      <c r="C22" s="394" t="s">
        <v>77</v>
      </c>
      <c r="D22" s="10">
        <f t="shared" si="0"/>
        <v>12</v>
      </c>
      <c r="E22" s="29">
        <f>SUM(T22+V22+X22)</f>
        <v>9</v>
      </c>
      <c r="F22" s="90">
        <f>H22</f>
        <v>3</v>
      </c>
      <c r="G22" s="45">
        <v>14</v>
      </c>
      <c r="H22" s="339">
        <v>3</v>
      </c>
      <c r="I22" s="11">
        <v>0</v>
      </c>
      <c r="J22" s="12">
        <v>0</v>
      </c>
      <c r="K22" s="93"/>
      <c r="L22" s="16"/>
      <c r="M22" s="17"/>
      <c r="N22" s="16"/>
      <c r="O22" s="17"/>
      <c r="P22" s="16"/>
      <c r="Q22" s="17"/>
      <c r="R22" s="94"/>
      <c r="S22" s="19">
        <v>16</v>
      </c>
      <c r="T22" s="343">
        <v>3</v>
      </c>
      <c r="U22" s="21">
        <v>14</v>
      </c>
      <c r="V22" s="343">
        <v>5</v>
      </c>
      <c r="W22" s="21">
        <v>18</v>
      </c>
      <c r="X22" s="343">
        <v>1</v>
      </c>
      <c r="Y22" s="21"/>
      <c r="Z22" s="321"/>
      <c r="AA22" s="21"/>
      <c r="AB22" s="351"/>
    </row>
    <row r="23" spans="1:28" ht="13.2" customHeight="1" x14ac:dyDescent="0.25">
      <c r="A23" s="1">
        <v>19</v>
      </c>
      <c r="B23" s="381" t="s">
        <v>134</v>
      </c>
      <c r="C23" s="393" t="s">
        <v>135</v>
      </c>
      <c r="D23" s="10">
        <f>F23+E23</f>
        <v>7</v>
      </c>
      <c r="E23" s="29">
        <f>SUM(L23+N23+P23)</f>
        <v>5</v>
      </c>
      <c r="F23" s="90">
        <f>H23+J23+R23</f>
        <v>2</v>
      </c>
      <c r="G23" s="325">
        <v>16</v>
      </c>
      <c r="H23" s="395">
        <v>1</v>
      </c>
      <c r="I23" s="327">
        <v>7</v>
      </c>
      <c r="J23" s="390">
        <v>1</v>
      </c>
      <c r="K23" s="329">
        <v>17</v>
      </c>
      <c r="L23" s="377">
        <v>2</v>
      </c>
      <c r="M23" s="331"/>
      <c r="N23" s="330"/>
      <c r="O23" s="331">
        <v>6</v>
      </c>
      <c r="P23" s="377">
        <v>3</v>
      </c>
      <c r="Q23" s="331"/>
      <c r="R23" s="332"/>
      <c r="S23" s="333"/>
      <c r="T23" s="336"/>
      <c r="U23" s="335">
        <v>18</v>
      </c>
      <c r="V23" s="391">
        <v>1</v>
      </c>
      <c r="W23" s="335"/>
      <c r="X23" s="386"/>
      <c r="Y23" s="335"/>
      <c r="Z23" s="386"/>
      <c r="AA23" s="384"/>
      <c r="AB23" s="388"/>
    </row>
    <row r="24" spans="1:28" ht="13.2" customHeight="1" x14ac:dyDescent="0.25">
      <c r="A24" s="1">
        <v>20</v>
      </c>
      <c r="B24" s="381" t="s">
        <v>302</v>
      </c>
      <c r="C24" s="382" t="s">
        <v>32</v>
      </c>
      <c r="D24" s="10">
        <f t="shared" si="0"/>
        <v>6</v>
      </c>
      <c r="E24" s="29">
        <f>SUM(T24+V24+X24)</f>
        <v>6</v>
      </c>
      <c r="F24" s="90">
        <v>0</v>
      </c>
      <c r="G24" s="325"/>
      <c r="H24" s="326"/>
      <c r="I24" s="327"/>
      <c r="J24" s="328"/>
      <c r="K24" s="329"/>
      <c r="L24" s="330"/>
      <c r="M24" s="331"/>
      <c r="N24" s="330"/>
      <c r="O24" s="331"/>
      <c r="P24" s="330"/>
      <c r="Q24" s="331"/>
      <c r="R24" s="332"/>
      <c r="S24" s="333">
        <v>17</v>
      </c>
      <c r="T24" s="391">
        <v>2</v>
      </c>
      <c r="U24" s="335">
        <v>17</v>
      </c>
      <c r="V24" s="391">
        <v>2</v>
      </c>
      <c r="W24" s="335">
        <v>17</v>
      </c>
      <c r="X24" s="392">
        <v>2</v>
      </c>
      <c r="Y24" s="335"/>
      <c r="Z24" s="386"/>
      <c r="AA24" s="384"/>
      <c r="AB24" s="388"/>
    </row>
    <row r="25" spans="1:28" ht="13.2" customHeight="1" x14ac:dyDescent="0.25">
      <c r="A25" s="1">
        <v>21</v>
      </c>
      <c r="B25" s="381" t="s">
        <v>172</v>
      </c>
      <c r="C25" s="382" t="s">
        <v>28</v>
      </c>
      <c r="D25" s="10">
        <f t="shared" si="0"/>
        <v>4</v>
      </c>
      <c r="E25" s="323">
        <f>SUM(L25+N25+T25)</f>
        <v>3</v>
      </c>
      <c r="F25" s="324">
        <f>SUM(R25)</f>
        <v>1</v>
      </c>
      <c r="G25" s="325"/>
      <c r="H25" s="326"/>
      <c r="I25" s="327"/>
      <c r="J25" s="328"/>
      <c r="K25" s="329">
        <v>18</v>
      </c>
      <c r="L25" s="377">
        <v>1</v>
      </c>
      <c r="M25" s="331">
        <v>16</v>
      </c>
      <c r="N25" s="377">
        <v>1</v>
      </c>
      <c r="O25" s="331"/>
      <c r="P25" s="330"/>
      <c r="Q25" s="331">
        <v>17</v>
      </c>
      <c r="R25" s="390">
        <v>1</v>
      </c>
      <c r="S25" s="333">
        <v>18</v>
      </c>
      <c r="T25" s="391">
        <v>1</v>
      </c>
      <c r="U25" s="335"/>
      <c r="V25" s="336"/>
      <c r="W25" s="335"/>
      <c r="X25" s="386"/>
      <c r="Y25" s="335"/>
      <c r="Z25" s="386"/>
      <c r="AA25" s="384"/>
      <c r="AB25" s="388"/>
    </row>
    <row r="26" spans="1:28" ht="13.2" customHeight="1" x14ac:dyDescent="0.25">
      <c r="B26" s="381"/>
      <c r="C26" s="382"/>
      <c r="D26" s="383"/>
      <c r="E26" s="323"/>
      <c r="F26" s="324"/>
      <c r="G26" s="325"/>
      <c r="H26" s="326"/>
      <c r="I26" s="327"/>
      <c r="J26" s="328"/>
      <c r="K26" s="329"/>
      <c r="L26" s="330"/>
      <c r="M26" s="331"/>
      <c r="N26" s="330"/>
      <c r="O26" s="331"/>
      <c r="P26" s="330"/>
      <c r="Q26" s="331"/>
      <c r="R26" s="332"/>
      <c r="S26" s="333"/>
      <c r="T26" s="336"/>
      <c r="U26" s="335"/>
      <c r="V26" s="336"/>
      <c r="W26" s="335"/>
      <c r="X26" s="386"/>
      <c r="Y26" s="335"/>
      <c r="Z26" s="386"/>
      <c r="AA26" s="384"/>
      <c r="AB26" s="388"/>
    </row>
    <row r="27" spans="1:28" ht="13.2" customHeight="1" x14ac:dyDescent="0.25">
      <c r="B27" s="381"/>
      <c r="C27" s="382"/>
      <c r="D27" s="383"/>
      <c r="E27" s="323"/>
      <c r="F27" s="324"/>
      <c r="G27" s="325"/>
      <c r="H27" s="326"/>
      <c r="I27" s="327"/>
      <c r="J27" s="328"/>
      <c r="K27" s="329"/>
      <c r="L27" s="330"/>
      <c r="M27" s="331"/>
      <c r="N27" s="330"/>
      <c r="O27" s="331"/>
      <c r="P27" s="330"/>
      <c r="Q27" s="331"/>
      <c r="R27" s="332"/>
      <c r="S27" s="333"/>
      <c r="T27" s="336"/>
      <c r="U27" s="335"/>
      <c r="V27" s="336"/>
      <c r="W27" s="335"/>
      <c r="X27" s="386"/>
      <c r="Y27" s="335"/>
      <c r="Z27" s="386"/>
      <c r="AA27" s="384"/>
      <c r="AB27" s="388"/>
    </row>
    <row r="28" spans="1:28" ht="13.2" customHeight="1" thickBot="1" x14ac:dyDescent="0.3">
      <c r="B28" s="285"/>
      <c r="C28" s="286"/>
      <c r="D28" s="188"/>
      <c r="E28" s="33"/>
      <c r="F28" s="265"/>
      <c r="G28" s="194"/>
      <c r="H28" s="39"/>
      <c r="I28" s="26"/>
      <c r="J28" s="40"/>
      <c r="K28" s="201"/>
      <c r="L28" s="25"/>
      <c r="M28" s="24"/>
      <c r="N28" s="25"/>
      <c r="O28" s="24"/>
      <c r="P28" s="25"/>
      <c r="Q28" s="24"/>
      <c r="R28" s="253"/>
      <c r="S28" s="37"/>
      <c r="T28" s="385"/>
      <c r="U28" s="38"/>
      <c r="V28" s="385"/>
      <c r="W28" s="38"/>
      <c r="X28" s="387"/>
      <c r="Y28" s="38"/>
      <c r="Z28" s="387"/>
      <c r="AA28" s="287"/>
      <c r="AB28" s="389"/>
    </row>
    <row r="30" spans="1:28" x14ac:dyDescent="0.25">
      <c r="K30" s="59"/>
      <c r="M30" s="60"/>
      <c r="N30" s="60"/>
      <c r="O30" s="46"/>
      <c r="S30" s="55"/>
      <c r="T30" s="54"/>
      <c r="U30" s="50"/>
      <c r="V30" s="50"/>
      <c r="W30" s="54"/>
      <c r="X30" s="54"/>
      <c r="Y30" s="55"/>
      <c r="Z30" s="55"/>
      <c r="AA30" s="55"/>
      <c r="AB30" s="1"/>
    </row>
    <row r="31" spans="1:28" x14ac:dyDescent="0.25">
      <c r="M31" s="61"/>
      <c r="N31" s="61"/>
      <c r="O31" s="46"/>
      <c r="P31" s="42"/>
      <c r="Q31" s="42"/>
      <c r="R31" s="42"/>
      <c r="S31" s="54"/>
      <c r="T31" s="54"/>
      <c r="W31" s="56"/>
      <c r="X31" s="56"/>
      <c r="Y31" s="55"/>
      <c r="Z31" s="55"/>
      <c r="AA31" s="55"/>
      <c r="AB31" s="1"/>
    </row>
    <row r="32" spans="1:28" x14ac:dyDescent="0.25">
      <c r="H32" s="42"/>
      <c r="K32" s="42"/>
      <c r="L32" s="43"/>
      <c r="O32" s="47"/>
      <c r="S32" s="54"/>
      <c r="T32" s="54"/>
      <c r="Y32" s="54"/>
      <c r="Z32" s="54"/>
      <c r="AA32" s="54"/>
      <c r="AB32" s="1"/>
    </row>
    <row r="33" spans="2:28" x14ac:dyDescent="0.25">
      <c r="S33" s="56"/>
      <c r="T33" s="56"/>
      <c r="W33" s="50"/>
      <c r="X33" s="50"/>
      <c r="Y33" s="54"/>
      <c r="Z33" s="54"/>
      <c r="AA33" s="54"/>
      <c r="AB33" s="1"/>
    </row>
    <row r="34" spans="2:28" x14ac:dyDescent="0.25">
      <c r="Y34" s="54"/>
      <c r="Z34" s="54"/>
      <c r="AA34" s="54"/>
      <c r="AB34" s="1"/>
    </row>
    <row r="35" spans="2:28" customForma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  <c r="M35" s="1"/>
      <c r="N35" s="1"/>
      <c r="O35" s="42"/>
      <c r="P35" s="42"/>
      <c r="Q35" s="42"/>
      <c r="R35" s="42"/>
      <c r="Y35" s="56"/>
      <c r="Z35" s="56"/>
      <c r="AA35" s="56"/>
      <c r="AB35" s="1"/>
    </row>
    <row r="36" spans="2:28" customForma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1"/>
      <c r="N36" s="1"/>
      <c r="O36" s="1"/>
      <c r="P36" s="1"/>
      <c r="Q36" s="1"/>
      <c r="R36" s="1"/>
      <c r="AB36" s="1"/>
    </row>
    <row r="37" spans="2:28" customForma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9"/>
      <c r="M37" s="1"/>
      <c r="N37" s="1"/>
      <c r="O37" s="1"/>
      <c r="P37" s="1"/>
      <c r="Q37" s="1"/>
      <c r="R37" s="1"/>
      <c r="AB37" s="1"/>
    </row>
    <row r="38" spans="2:28" customForma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9"/>
      <c r="M38" s="1"/>
      <c r="N38" s="1"/>
      <c r="O38" s="1"/>
      <c r="P38" s="1"/>
      <c r="Q38" s="1"/>
      <c r="R38" s="1"/>
      <c r="AB38" s="1"/>
    </row>
    <row r="39" spans="2:28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9"/>
      <c r="M39" s="1"/>
      <c r="N39" s="1"/>
      <c r="O39" s="1"/>
      <c r="P39" s="1"/>
      <c r="Q39" s="1"/>
      <c r="R39" s="1"/>
      <c r="AB39" s="1"/>
    </row>
    <row r="40" spans="2:28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9"/>
      <c r="M40" s="1"/>
      <c r="N40" s="1"/>
      <c r="O40" s="1"/>
      <c r="P40" s="1"/>
      <c r="Q40" s="1"/>
      <c r="R40" s="1"/>
      <c r="AB40" s="1"/>
    </row>
    <row r="41" spans="2:28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9"/>
      <c r="M41" s="1"/>
      <c r="N41" s="1"/>
      <c r="O41" s="1"/>
      <c r="P41" s="1"/>
      <c r="Q41" s="1"/>
      <c r="R41" s="1"/>
      <c r="AB41" s="1"/>
    </row>
    <row r="42" spans="2:28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9"/>
      <c r="M42" s="1"/>
      <c r="N42" s="1"/>
      <c r="O42" s="1"/>
      <c r="P42" s="1"/>
      <c r="Q42" s="1"/>
      <c r="R42" s="1"/>
      <c r="AB42" s="1"/>
    </row>
    <row r="43" spans="2:28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9"/>
      <c r="M43" s="1"/>
      <c r="N43" s="1"/>
      <c r="O43" s="1"/>
      <c r="P43" s="1"/>
      <c r="Q43" s="1"/>
      <c r="R43" s="1"/>
      <c r="AB43" s="1"/>
    </row>
    <row r="44" spans="2:28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1"/>
      <c r="P44" s="1"/>
      <c r="Q44" s="1"/>
      <c r="R44" s="1"/>
      <c r="AB44" s="1"/>
    </row>
    <row r="45" spans="2:28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1"/>
      <c r="P45" s="1"/>
      <c r="Q45" s="1"/>
      <c r="R45" s="1"/>
      <c r="AB45" s="1"/>
    </row>
    <row r="46" spans="2:28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9"/>
      <c r="M46" s="1"/>
      <c r="N46" s="1"/>
      <c r="O46" s="1"/>
      <c r="P46" s="1"/>
      <c r="Q46" s="1"/>
      <c r="R46" s="1"/>
      <c r="AB46" s="1"/>
    </row>
    <row r="47" spans="2:28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AB47" s="1"/>
    </row>
    <row r="48" spans="2:28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AB48" s="1"/>
    </row>
    <row r="49" spans="2:28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AB49" s="1"/>
    </row>
    <row r="50" spans="2:28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AB50" s="1"/>
    </row>
    <row r="53" spans="2:28" x14ac:dyDescent="0.25">
      <c r="F53" s="47"/>
      <c r="G53" s="47"/>
    </row>
    <row r="54" spans="2:28" x14ac:dyDescent="0.25">
      <c r="F54" s="47"/>
      <c r="G54" s="47"/>
    </row>
    <row r="55" spans="2:28" x14ac:dyDescent="0.25">
      <c r="F55" s="47"/>
      <c r="G55" s="47"/>
    </row>
    <row r="56" spans="2:28" x14ac:dyDescent="0.25">
      <c r="F56" s="47"/>
      <c r="G56" s="47"/>
    </row>
    <row r="57" spans="2:28" x14ac:dyDescent="0.25">
      <c r="F57" s="47"/>
      <c r="G57" s="47"/>
    </row>
    <row r="58" spans="2:28" x14ac:dyDescent="0.25">
      <c r="F58" s="47"/>
      <c r="G58" s="47"/>
    </row>
    <row r="59" spans="2:28" x14ac:dyDescent="0.25">
      <c r="F59" s="47"/>
      <c r="G59" s="47"/>
    </row>
    <row r="60" spans="2:28" x14ac:dyDescent="0.25">
      <c r="F60" s="47"/>
      <c r="G60" s="47"/>
    </row>
    <row r="61" spans="2:28" x14ac:dyDescent="0.25">
      <c r="F61" s="47"/>
      <c r="G61" s="47"/>
    </row>
    <row r="62" spans="2:28" x14ac:dyDescent="0.25">
      <c r="F62" s="47"/>
      <c r="G62" s="47"/>
    </row>
    <row r="63" spans="2:28" x14ac:dyDescent="0.25">
      <c r="F63" s="47"/>
      <c r="G63" s="47"/>
    </row>
    <row r="64" spans="2:28" x14ac:dyDescent="0.25">
      <c r="F64" s="47"/>
      <c r="G64" s="47"/>
    </row>
    <row r="65" spans="6:7" x14ac:dyDescent="0.25">
      <c r="F65" s="47"/>
      <c r="G65" s="47"/>
    </row>
    <row r="66" spans="6:7" x14ac:dyDescent="0.25">
      <c r="F66" s="47"/>
      <c r="G66" s="47"/>
    </row>
    <row r="67" spans="6:7" x14ac:dyDescent="0.25">
      <c r="F67" s="47"/>
      <c r="G67" s="47"/>
    </row>
    <row r="68" spans="6:7" x14ac:dyDescent="0.25">
      <c r="F68" s="47"/>
      <c r="G68" s="47"/>
    </row>
    <row r="69" spans="6:7" x14ac:dyDescent="0.25">
      <c r="F69" s="47"/>
      <c r="G69" s="47"/>
    </row>
    <row r="70" spans="6:7" x14ac:dyDescent="0.25">
      <c r="F70" s="47"/>
      <c r="G70" s="47"/>
    </row>
    <row r="71" spans="6:7" x14ac:dyDescent="0.25">
      <c r="F71" s="47"/>
      <c r="G71" s="47"/>
    </row>
    <row r="72" spans="6:7" x14ac:dyDescent="0.25">
      <c r="F72" s="47"/>
      <c r="G72" s="47"/>
    </row>
    <row r="73" spans="6:7" x14ac:dyDescent="0.25">
      <c r="F73" s="47"/>
      <c r="G73" s="47"/>
    </row>
    <row r="74" spans="6:7" x14ac:dyDescent="0.25">
      <c r="F74" s="47"/>
      <c r="G74" s="47"/>
    </row>
    <row r="75" spans="6:7" x14ac:dyDescent="0.25">
      <c r="F75" s="47"/>
      <c r="G75" s="47"/>
    </row>
    <row r="76" spans="6:7" x14ac:dyDescent="0.25">
      <c r="F76" s="47"/>
      <c r="G76" s="47"/>
    </row>
    <row r="77" spans="6:7" x14ac:dyDescent="0.25">
      <c r="F77" s="47"/>
      <c r="G77" s="47"/>
    </row>
    <row r="78" spans="6:7" x14ac:dyDescent="0.25">
      <c r="F78" s="47"/>
      <c r="G78" s="47"/>
    </row>
    <row r="79" spans="6:7" x14ac:dyDescent="0.25">
      <c r="F79" s="47"/>
      <c r="G79" s="47"/>
    </row>
    <row r="80" spans="6:7" x14ac:dyDescent="0.25">
      <c r="F80" s="47"/>
      <c r="G80" s="47"/>
    </row>
    <row r="81" spans="6:7" x14ac:dyDescent="0.25">
      <c r="F81" s="47"/>
      <c r="G81" s="47"/>
    </row>
    <row r="82" spans="6:7" x14ac:dyDescent="0.25">
      <c r="F82" s="47"/>
      <c r="G82" s="47"/>
    </row>
    <row r="83" spans="6:7" x14ac:dyDescent="0.25">
      <c r="F83" s="47"/>
      <c r="G83" s="47"/>
    </row>
    <row r="84" spans="6:7" x14ac:dyDescent="0.25">
      <c r="F84" s="47"/>
      <c r="G84" s="47"/>
    </row>
    <row r="85" spans="6:7" x14ac:dyDescent="0.25">
      <c r="F85" s="47"/>
      <c r="G85" s="47"/>
    </row>
    <row r="86" spans="6:7" x14ac:dyDescent="0.25">
      <c r="F86" s="47"/>
      <c r="G86" s="47"/>
    </row>
    <row r="87" spans="6:7" x14ac:dyDescent="0.25">
      <c r="F87" s="47"/>
      <c r="G87" s="47"/>
    </row>
    <row r="88" spans="6:7" x14ac:dyDescent="0.25">
      <c r="F88" s="47"/>
      <c r="G88" s="47"/>
    </row>
    <row r="89" spans="6:7" x14ac:dyDescent="0.25">
      <c r="F89" s="47"/>
      <c r="G89" s="47"/>
    </row>
    <row r="90" spans="6:7" x14ac:dyDescent="0.25">
      <c r="F90" s="47"/>
      <c r="G90" s="47"/>
    </row>
    <row r="91" spans="6:7" x14ac:dyDescent="0.25">
      <c r="F91" s="47"/>
      <c r="G91" s="47"/>
    </row>
    <row r="92" spans="6:7" x14ac:dyDescent="0.25">
      <c r="F92" s="47"/>
      <c r="G92" s="47"/>
    </row>
    <row r="93" spans="6:7" x14ac:dyDescent="0.25">
      <c r="F93" s="47"/>
      <c r="G93" s="47"/>
    </row>
    <row r="94" spans="6:7" x14ac:dyDescent="0.25">
      <c r="F94" s="47"/>
      <c r="G94" s="47"/>
    </row>
    <row r="95" spans="6:7" x14ac:dyDescent="0.25">
      <c r="F95" s="47"/>
      <c r="G95" s="47"/>
    </row>
    <row r="96" spans="6:7" x14ac:dyDescent="0.25">
      <c r="F96" s="47"/>
      <c r="G96" s="47"/>
    </row>
    <row r="97" spans="6:7" x14ac:dyDescent="0.25">
      <c r="F97" s="47"/>
      <c r="G97" s="47"/>
    </row>
    <row r="98" spans="6:7" x14ac:dyDescent="0.25">
      <c r="F98" s="47"/>
      <c r="G98" s="47"/>
    </row>
    <row r="99" spans="6:7" x14ac:dyDescent="0.25">
      <c r="F99" s="47"/>
      <c r="G99" s="47"/>
    </row>
    <row r="100" spans="6:7" x14ac:dyDescent="0.25">
      <c r="F100" s="47"/>
      <c r="G100" s="47"/>
    </row>
    <row r="101" spans="6:7" x14ac:dyDescent="0.25">
      <c r="F101" s="47"/>
      <c r="G101" s="47"/>
    </row>
    <row r="102" spans="6:7" x14ac:dyDescent="0.25">
      <c r="F102" s="47"/>
      <c r="G102" s="47"/>
    </row>
    <row r="103" spans="6:7" x14ac:dyDescent="0.25">
      <c r="F103" s="47"/>
      <c r="G103" s="47"/>
    </row>
    <row r="104" spans="6:7" x14ac:dyDescent="0.25">
      <c r="F104" s="47"/>
      <c r="G104" s="47"/>
    </row>
    <row r="105" spans="6:7" x14ac:dyDescent="0.25">
      <c r="F105" s="47"/>
      <c r="G105" s="47"/>
    </row>
    <row r="106" spans="6:7" x14ac:dyDescent="0.25">
      <c r="F106" s="47"/>
      <c r="G106" s="47"/>
    </row>
    <row r="107" spans="6:7" x14ac:dyDescent="0.25">
      <c r="F107" s="47"/>
      <c r="G107" s="47"/>
    </row>
    <row r="108" spans="6:7" x14ac:dyDescent="0.25">
      <c r="F108" s="47"/>
      <c r="G108" s="47"/>
    </row>
    <row r="109" spans="6:7" x14ac:dyDescent="0.25">
      <c r="F109" s="47"/>
      <c r="G109" s="47"/>
    </row>
    <row r="110" spans="6:7" x14ac:dyDescent="0.25">
      <c r="F110" s="47"/>
      <c r="G110" s="47"/>
    </row>
    <row r="111" spans="6:7" x14ac:dyDescent="0.25">
      <c r="F111" s="47"/>
      <c r="G111" s="47"/>
    </row>
    <row r="112" spans="6:7" x14ac:dyDescent="0.25">
      <c r="F112" s="47"/>
      <c r="G112" s="47"/>
    </row>
    <row r="113" spans="6:7" x14ac:dyDescent="0.25">
      <c r="F113" s="47"/>
      <c r="G113" s="47"/>
    </row>
    <row r="114" spans="6:7" x14ac:dyDescent="0.25">
      <c r="F114" s="47"/>
      <c r="G114" s="47"/>
    </row>
    <row r="115" spans="6:7" x14ac:dyDescent="0.25">
      <c r="F115" s="47"/>
      <c r="G115" s="47"/>
    </row>
    <row r="116" spans="6:7" x14ac:dyDescent="0.25">
      <c r="F116" s="47"/>
      <c r="G116" s="47"/>
    </row>
    <row r="117" spans="6:7" x14ac:dyDescent="0.25">
      <c r="F117" s="47"/>
      <c r="G117" s="47"/>
    </row>
    <row r="118" spans="6:7" x14ac:dyDescent="0.25">
      <c r="F118" s="47"/>
      <c r="G118" s="47"/>
    </row>
    <row r="119" spans="6:7" x14ac:dyDescent="0.25">
      <c r="F119" s="47"/>
      <c r="G119" s="47"/>
    </row>
    <row r="120" spans="6:7" x14ac:dyDescent="0.25">
      <c r="F120" s="47"/>
      <c r="G120" s="47"/>
    </row>
    <row r="121" spans="6:7" x14ac:dyDescent="0.25">
      <c r="F121" s="47"/>
      <c r="G121" s="47"/>
    </row>
    <row r="122" spans="6:7" x14ac:dyDescent="0.25">
      <c r="F122" s="47"/>
      <c r="G122" s="47"/>
    </row>
    <row r="123" spans="6:7" x14ac:dyDescent="0.25">
      <c r="F123" s="47"/>
      <c r="G123" s="47"/>
    </row>
    <row r="124" spans="6:7" x14ac:dyDescent="0.25">
      <c r="F124" s="47"/>
      <c r="G124" s="47"/>
    </row>
    <row r="125" spans="6:7" x14ac:dyDescent="0.25">
      <c r="F125" s="47"/>
      <c r="G125" s="47"/>
    </row>
    <row r="126" spans="6:7" x14ac:dyDescent="0.25">
      <c r="F126" s="47"/>
      <c r="G126" s="47"/>
    </row>
    <row r="127" spans="6:7" x14ac:dyDescent="0.25">
      <c r="F127" s="47"/>
      <c r="G127" s="47"/>
    </row>
    <row r="128" spans="6:7" x14ac:dyDescent="0.25">
      <c r="F128" s="47"/>
      <c r="G128" s="47"/>
    </row>
  </sheetData>
  <sortState ref="A5:AN25">
    <sortCondition descending="1" ref="D5:D25"/>
  </sortState>
  <mergeCells count="3">
    <mergeCell ref="G2:J2"/>
    <mergeCell ref="S2:AB2"/>
    <mergeCell ref="K2:R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E17 E8 F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6"/>
  <sheetViews>
    <sheetView zoomScaleNormal="100" workbookViewId="0">
      <pane xSplit="6" ySplit="2" topLeftCell="G7" activePane="bottomRight" state="frozen"/>
      <selection pane="topRight" activeCell="F1" sqref="F1"/>
      <selection pane="bottomLeft" activeCell="A2" sqref="A2"/>
      <selection pane="bottomRight" activeCell="A2" sqref="A2:AB38"/>
    </sheetView>
  </sheetViews>
  <sheetFormatPr defaultColWidth="9.109375" defaultRowHeight="13.2" x14ac:dyDescent="0.25"/>
  <cols>
    <col min="1" max="1" width="3.77734375" style="47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customWidth="1"/>
    <col min="20" max="20" width="3.77734375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9.109375" style="1"/>
    <col min="30" max="30" width="3.6640625" style="1" customWidth="1"/>
    <col min="31" max="16384" width="9.109375" style="1"/>
  </cols>
  <sheetData>
    <row r="1" spans="1:30" ht="13.8" thickBot="1" x14ac:dyDescent="0.3"/>
    <row r="2" spans="1:30" ht="13.8" thickBot="1" x14ac:dyDescent="0.3">
      <c r="B2" s="69" t="s">
        <v>282</v>
      </c>
      <c r="C2" s="69"/>
      <c r="D2" s="70"/>
      <c r="E2" s="70"/>
      <c r="F2" s="70"/>
      <c r="G2" s="488" t="s">
        <v>259</v>
      </c>
      <c r="H2" s="489"/>
      <c r="I2" s="489"/>
      <c r="J2" s="490"/>
      <c r="K2" s="488" t="s">
        <v>263</v>
      </c>
      <c r="L2" s="489"/>
      <c r="M2" s="489"/>
      <c r="N2" s="489"/>
      <c r="O2" s="489"/>
      <c r="P2" s="489"/>
      <c r="Q2" s="489"/>
      <c r="R2" s="490"/>
      <c r="S2" s="496" t="s">
        <v>272</v>
      </c>
      <c r="T2" s="497"/>
      <c r="U2" s="497"/>
      <c r="V2" s="497"/>
      <c r="W2" s="497"/>
      <c r="X2" s="497"/>
      <c r="Y2" s="497"/>
      <c r="Z2" s="497"/>
      <c r="AA2" s="497"/>
      <c r="AB2" s="498"/>
      <c r="AC2" s="95"/>
      <c r="AD2" s="95"/>
    </row>
    <row r="3" spans="1:30" x14ac:dyDescent="0.25">
      <c r="B3" s="350" t="s">
        <v>292</v>
      </c>
      <c r="C3" s="71"/>
      <c r="D3" s="68" t="s">
        <v>7</v>
      </c>
      <c r="E3" s="68" t="s">
        <v>11</v>
      </c>
      <c r="F3" s="68" t="s">
        <v>12</v>
      </c>
      <c r="G3" s="202" t="s">
        <v>6</v>
      </c>
      <c r="H3" s="73"/>
      <c r="I3" s="73" t="s">
        <v>6</v>
      </c>
      <c r="J3" s="74"/>
      <c r="K3" s="164" t="s">
        <v>6</v>
      </c>
      <c r="L3" s="159"/>
      <c r="M3" s="160" t="s">
        <v>6</v>
      </c>
      <c r="N3" s="159"/>
      <c r="O3" s="159" t="s">
        <v>6</v>
      </c>
      <c r="P3" s="165"/>
      <c r="Q3" s="159" t="s">
        <v>6</v>
      </c>
      <c r="R3" s="165"/>
      <c r="S3" s="79" t="s">
        <v>6</v>
      </c>
      <c r="T3" s="81"/>
      <c r="U3" s="81" t="s">
        <v>6</v>
      </c>
      <c r="V3" s="81"/>
      <c r="W3" s="81" t="s">
        <v>6</v>
      </c>
      <c r="X3" s="81"/>
      <c r="Y3" s="81" t="s">
        <v>6</v>
      </c>
      <c r="Z3" s="279"/>
      <c r="AA3" s="81" t="s">
        <v>6</v>
      </c>
      <c r="AB3" s="82"/>
    </row>
    <row r="4" spans="1:30" s="2" customFormat="1" ht="13.2" customHeight="1" x14ac:dyDescent="0.25">
      <c r="A4" s="7"/>
      <c r="B4" s="67" t="s">
        <v>0</v>
      </c>
      <c r="C4" s="67" t="s">
        <v>8</v>
      </c>
      <c r="D4" s="67" t="s">
        <v>5</v>
      </c>
      <c r="E4" s="67" t="s">
        <v>5</v>
      </c>
      <c r="F4" s="67" t="s">
        <v>5</v>
      </c>
      <c r="G4" s="203" t="s">
        <v>9</v>
      </c>
      <c r="H4" s="103" t="s">
        <v>5</v>
      </c>
      <c r="I4" s="104" t="s">
        <v>10</v>
      </c>
      <c r="J4" s="105" t="s">
        <v>5</v>
      </c>
      <c r="K4" s="140" t="s">
        <v>1</v>
      </c>
      <c r="L4" s="97" t="s">
        <v>5</v>
      </c>
      <c r="M4" s="98" t="s">
        <v>3</v>
      </c>
      <c r="N4" s="97" t="s">
        <v>5</v>
      </c>
      <c r="O4" s="98" t="s">
        <v>4</v>
      </c>
      <c r="P4" s="141" t="s">
        <v>5</v>
      </c>
      <c r="Q4" s="98" t="s">
        <v>252</v>
      </c>
      <c r="R4" s="141" t="s">
        <v>5</v>
      </c>
      <c r="S4" s="107" t="s">
        <v>19</v>
      </c>
      <c r="T4" s="108" t="s">
        <v>5</v>
      </c>
      <c r="U4" s="109" t="s">
        <v>1</v>
      </c>
      <c r="V4" s="108" t="s">
        <v>5</v>
      </c>
      <c r="W4" s="109" t="s">
        <v>3</v>
      </c>
      <c r="X4" s="108" t="s">
        <v>5</v>
      </c>
      <c r="Y4" s="109" t="s">
        <v>4</v>
      </c>
      <c r="Z4" s="110" t="s">
        <v>5</v>
      </c>
      <c r="AA4" s="109" t="s">
        <v>274</v>
      </c>
      <c r="AB4" s="134" t="s">
        <v>5</v>
      </c>
    </row>
    <row r="5" spans="1:30" s="47" customFormat="1" ht="12" customHeight="1" x14ac:dyDescent="0.25">
      <c r="A5" s="449">
        <v>1</v>
      </c>
      <c r="B5" s="439" t="s">
        <v>188</v>
      </c>
      <c r="C5" s="249" t="s">
        <v>40</v>
      </c>
      <c r="D5" s="10">
        <f t="shared" ref="D5:D31" si="0">E5+F5</f>
        <v>142</v>
      </c>
      <c r="E5" s="29">
        <f>SUM(L5+N5+T5+V5)</f>
        <v>100</v>
      </c>
      <c r="F5" s="277">
        <f>SUM(H5+R5)</f>
        <v>42</v>
      </c>
      <c r="G5" s="45">
        <v>3</v>
      </c>
      <c r="H5" s="339">
        <v>17</v>
      </c>
      <c r="I5" s="11">
        <v>2</v>
      </c>
      <c r="J5" s="12">
        <v>13</v>
      </c>
      <c r="K5" s="93">
        <v>1</v>
      </c>
      <c r="L5" s="338">
        <v>25</v>
      </c>
      <c r="M5" s="17">
        <v>1</v>
      </c>
      <c r="N5" s="338">
        <v>25</v>
      </c>
      <c r="O5" s="17">
        <v>1</v>
      </c>
      <c r="P5" s="16">
        <v>16</v>
      </c>
      <c r="Q5" s="17">
        <v>1</v>
      </c>
      <c r="R5" s="340">
        <v>25</v>
      </c>
      <c r="S5" s="19">
        <v>1</v>
      </c>
      <c r="T5" s="338">
        <v>25</v>
      </c>
      <c r="U5" s="21">
        <v>1</v>
      </c>
      <c r="V5" s="338">
        <v>25</v>
      </c>
      <c r="W5" s="21">
        <v>1</v>
      </c>
      <c r="X5" s="20">
        <v>25</v>
      </c>
      <c r="Y5" s="21">
        <v>2</v>
      </c>
      <c r="Z5" s="20">
        <v>13</v>
      </c>
      <c r="AA5" s="21">
        <v>1</v>
      </c>
      <c r="AB5" s="36">
        <v>8</v>
      </c>
    </row>
    <row r="6" spans="1:30" s="47" customFormat="1" ht="12" customHeight="1" x14ac:dyDescent="0.25">
      <c r="A6" s="449">
        <v>2</v>
      </c>
      <c r="B6" s="439" t="s">
        <v>120</v>
      </c>
      <c r="C6" s="249" t="s">
        <v>77</v>
      </c>
      <c r="D6" s="10">
        <f t="shared" si="0"/>
        <v>117</v>
      </c>
      <c r="E6" s="29">
        <f>SUM(L6+P6+T6+X6)</f>
        <v>71</v>
      </c>
      <c r="F6" s="277">
        <f>SUM(H6+R6)</f>
        <v>46</v>
      </c>
      <c r="G6" s="45">
        <v>1</v>
      </c>
      <c r="H6" s="339">
        <v>25</v>
      </c>
      <c r="I6" s="11">
        <v>2</v>
      </c>
      <c r="J6" s="12">
        <v>13</v>
      </c>
      <c r="K6" s="93">
        <v>3</v>
      </c>
      <c r="L6" s="338">
        <v>17</v>
      </c>
      <c r="M6" s="17">
        <v>5</v>
      </c>
      <c r="N6" s="16">
        <v>14</v>
      </c>
      <c r="O6" s="17">
        <v>1</v>
      </c>
      <c r="P6" s="338">
        <v>16</v>
      </c>
      <c r="Q6" s="17">
        <v>2</v>
      </c>
      <c r="R6" s="340">
        <v>21</v>
      </c>
      <c r="S6" s="19">
        <v>2</v>
      </c>
      <c r="T6" s="338">
        <v>21</v>
      </c>
      <c r="U6" s="21">
        <v>4</v>
      </c>
      <c r="V6" s="321">
        <v>15</v>
      </c>
      <c r="W6" s="21">
        <v>3</v>
      </c>
      <c r="X6" s="338">
        <v>17</v>
      </c>
      <c r="Y6" s="21">
        <v>2</v>
      </c>
      <c r="Z6" s="20">
        <v>13</v>
      </c>
      <c r="AA6" s="21">
        <v>1</v>
      </c>
      <c r="AB6" s="36">
        <v>8</v>
      </c>
    </row>
    <row r="7" spans="1:30" s="47" customFormat="1" ht="12" customHeight="1" x14ac:dyDescent="0.25">
      <c r="A7" s="449">
        <v>3</v>
      </c>
      <c r="B7" s="440" t="s">
        <v>166</v>
      </c>
      <c r="C7" s="221" t="s">
        <v>32</v>
      </c>
      <c r="D7" s="10">
        <f>E7+F7</f>
        <v>110</v>
      </c>
      <c r="E7" s="29">
        <f>SUM(L7+T7+V7+X7)</f>
        <v>80</v>
      </c>
      <c r="F7" s="277">
        <f>SUM(H7+R7)</f>
        <v>30</v>
      </c>
      <c r="G7" s="45">
        <v>4</v>
      </c>
      <c r="H7" s="339">
        <v>15</v>
      </c>
      <c r="I7" s="11">
        <v>3</v>
      </c>
      <c r="J7" s="12">
        <v>10</v>
      </c>
      <c r="K7" s="93">
        <v>2</v>
      </c>
      <c r="L7" s="338">
        <v>21</v>
      </c>
      <c r="M7" s="17">
        <v>4</v>
      </c>
      <c r="N7" s="16">
        <v>15</v>
      </c>
      <c r="O7" s="17">
        <v>3</v>
      </c>
      <c r="P7" s="16">
        <v>10</v>
      </c>
      <c r="Q7" s="17">
        <v>4</v>
      </c>
      <c r="R7" s="340">
        <v>15</v>
      </c>
      <c r="S7" s="19">
        <v>3</v>
      </c>
      <c r="T7" s="338">
        <v>17</v>
      </c>
      <c r="U7" s="21">
        <v>2</v>
      </c>
      <c r="V7" s="343">
        <v>21</v>
      </c>
      <c r="W7" s="21">
        <v>2</v>
      </c>
      <c r="X7" s="338">
        <v>21</v>
      </c>
      <c r="Y7" s="21">
        <v>4</v>
      </c>
      <c r="Z7" s="20">
        <v>8</v>
      </c>
      <c r="AA7" s="21">
        <v>2</v>
      </c>
      <c r="AB7" s="36">
        <v>6</v>
      </c>
    </row>
    <row r="8" spans="1:30" s="47" customFormat="1" ht="12" customHeight="1" x14ac:dyDescent="0.25">
      <c r="A8" s="449">
        <v>4</v>
      </c>
      <c r="B8" s="437" t="s">
        <v>186</v>
      </c>
      <c r="C8" s="275" t="s">
        <v>111</v>
      </c>
      <c r="D8" s="10">
        <f t="shared" si="0"/>
        <v>106</v>
      </c>
      <c r="E8" s="29">
        <f>SUM(N8+V8+X8+Z8)</f>
        <v>68</v>
      </c>
      <c r="F8" s="277">
        <f>SUM(H8+R8)</f>
        <v>38</v>
      </c>
      <c r="G8" s="45">
        <v>2</v>
      </c>
      <c r="H8" s="339">
        <v>21</v>
      </c>
      <c r="I8" s="11">
        <v>1</v>
      </c>
      <c r="J8" s="12">
        <v>16</v>
      </c>
      <c r="K8" s="93">
        <v>6</v>
      </c>
      <c r="L8" s="16">
        <v>13</v>
      </c>
      <c r="M8" s="17">
        <v>2</v>
      </c>
      <c r="N8" s="341">
        <v>21</v>
      </c>
      <c r="O8" s="17">
        <v>2</v>
      </c>
      <c r="P8" s="16">
        <v>13</v>
      </c>
      <c r="Q8" s="17">
        <v>3</v>
      </c>
      <c r="R8" s="340">
        <v>17</v>
      </c>
      <c r="S8" s="19">
        <v>5</v>
      </c>
      <c r="T8" s="20">
        <v>14</v>
      </c>
      <c r="U8" s="21">
        <v>3</v>
      </c>
      <c r="V8" s="342">
        <v>17</v>
      </c>
      <c r="W8" s="21">
        <v>5</v>
      </c>
      <c r="X8" s="341">
        <v>14</v>
      </c>
      <c r="Y8" s="21">
        <v>1</v>
      </c>
      <c r="Z8" s="341">
        <v>16</v>
      </c>
      <c r="AA8" s="21">
        <v>2</v>
      </c>
      <c r="AB8" s="36">
        <v>6</v>
      </c>
    </row>
    <row r="9" spans="1:30" s="47" customFormat="1" ht="12" customHeight="1" x14ac:dyDescent="0.25">
      <c r="A9" s="449">
        <v>5</v>
      </c>
      <c r="B9" s="439" t="s">
        <v>180</v>
      </c>
      <c r="C9" s="249" t="s">
        <v>42</v>
      </c>
      <c r="D9" s="10">
        <f t="shared" si="0"/>
        <v>93</v>
      </c>
      <c r="E9" s="29">
        <f>SUM(L9+N9+T9+Z9)</f>
        <v>63</v>
      </c>
      <c r="F9" s="277">
        <f>SUM(H9+J9)</f>
        <v>30</v>
      </c>
      <c r="G9" s="45">
        <v>5</v>
      </c>
      <c r="H9" s="339">
        <v>14</v>
      </c>
      <c r="I9" s="11">
        <v>1</v>
      </c>
      <c r="J9" s="340">
        <v>16</v>
      </c>
      <c r="K9" s="93">
        <v>4</v>
      </c>
      <c r="L9" s="338">
        <v>15</v>
      </c>
      <c r="M9" s="17">
        <v>3</v>
      </c>
      <c r="N9" s="338">
        <v>17</v>
      </c>
      <c r="O9" s="17">
        <v>2</v>
      </c>
      <c r="P9" s="16">
        <v>13</v>
      </c>
      <c r="Q9" s="17">
        <v>5</v>
      </c>
      <c r="R9" s="94">
        <v>14</v>
      </c>
      <c r="S9" s="19">
        <v>4</v>
      </c>
      <c r="T9" s="338">
        <v>15</v>
      </c>
      <c r="U9" s="21">
        <v>5</v>
      </c>
      <c r="V9" s="321">
        <v>14</v>
      </c>
      <c r="W9" s="21">
        <v>4</v>
      </c>
      <c r="X9" s="20">
        <v>15</v>
      </c>
      <c r="Y9" s="21">
        <v>1</v>
      </c>
      <c r="Z9" s="338">
        <v>16</v>
      </c>
      <c r="AA9" s="21">
        <v>2</v>
      </c>
      <c r="AB9" s="36">
        <v>6</v>
      </c>
    </row>
    <row r="10" spans="1:30" s="7" customFormat="1" ht="13.2" customHeight="1" x14ac:dyDescent="0.25">
      <c r="A10" s="449">
        <v>6</v>
      </c>
      <c r="B10" s="444" t="s">
        <v>196</v>
      </c>
      <c r="C10" s="179" t="s">
        <v>95</v>
      </c>
      <c r="D10" s="10">
        <f t="shared" si="0"/>
        <v>71</v>
      </c>
      <c r="E10" s="29">
        <f>SUM(L10+V10+X10+Z10)</f>
        <v>48</v>
      </c>
      <c r="F10" s="277">
        <f>SUM(H10+R10)</f>
        <v>23</v>
      </c>
      <c r="G10" s="214">
        <v>7</v>
      </c>
      <c r="H10" s="344">
        <v>12</v>
      </c>
      <c r="I10" s="142">
        <v>5</v>
      </c>
      <c r="J10" s="193">
        <v>7</v>
      </c>
      <c r="K10" s="199">
        <v>5</v>
      </c>
      <c r="L10" s="346">
        <v>14</v>
      </c>
      <c r="M10" s="130">
        <v>8</v>
      </c>
      <c r="N10" s="144">
        <v>11</v>
      </c>
      <c r="O10" s="130">
        <v>4</v>
      </c>
      <c r="P10" s="144">
        <v>8</v>
      </c>
      <c r="Q10" s="130">
        <v>8</v>
      </c>
      <c r="R10" s="345">
        <v>11</v>
      </c>
      <c r="S10" s="227">
        <v>10</v>
      </c>
      <c r="T10" s="146">
        <v>9</v>
      </c>
      <c r="U10" s="145">
        <v>7</v>
      </c>
      <c r="V10" s="347">
        <v>12</v>
      </c>
      <c r="W10" s="145">
        <v>7</v>
      </c>
      <c r="X10" s="346">
        <v>12</v>
      </c>
      <c r="Y10" s="145">
        <v>3</v>
      </c>
      <c r="Z10" s="346">
        <v>10</v>
      </c>
      <c r="AA10" s="21">
        <v>1</v>
      </c>
      <c r="AB10" s="36">
        <v>8</v>
      </c>
    </row>
    <row r="11" spans="1:30" s="7" customFormat="1" ht="13.2" customHeight="1" x14ac:dyDescent="0.25">
      <c r="A11" s="449">
        <v>7</v>
      </c>
      <c r="B11" s="441" t="s">
        <v>203</v>
      </c>
      <c r="C11" s="221" t="s">
        <v>28</v>
      </c>
      <c r="D11" s="10">
        <f>E11+F11</f>
        <v>62</v>
      </c>
      <c r="E11" s="29">
        <f>SUM(L11+V11+X11+Z11)</f>
        <v>46</v>
      </c>
      <c r="F11" s="277">
        <f>SUM(J11+R11)</f>
        <v>16</v>
      </c>
      <c r="G11" s="45">
        <v>15</v>
      </c>
      <c r="H11" s="13">
        <v>4</v>
      </c>
      <c r="I11" s="11">
        <v>5</v>
      </c>
      <c r="J11" s="340">
        <v>7</v>
      </c>
      <c r="K11" s="93">
        <v>7</v>
      </c>
      <c r="L11" s="341">
        <v>12</v>
      </c>
      <c r="M11" s="17">
        <v>10</v>
      </c>
      <c r="N11" s="16">
        <v>9</v>
      </c>
      <c r="O11" s="17">
        <v>4</v>
      </c>
      <c r="P11" s="16">
        <v>8</v>
      </c>
      <c r="Q11" s="17">
        <v>10</v>
      </c>
      <c r="R11" s="340">
        <v>9</v>
      </c>
      <c r="S11" s="19">
        <v>9</v>
      </c>
      <c r="T11" s="20">
        <v>10</v>
      </c>
      <c r="U11" s="21">
        <v>6</v>
      </c>
      <c r="V11" s="342">
        <v>13</v>
      </c>
      <c r="W11" s="21">
        <v>8</v>
      </c>
      <c r="X11" s="341">
        <v>11</v>
      </c>
      <c r="Y11" s="145">
        <v>3</v>
      </c>
      <c r="Z11" s="348">
        <v>10</v>
      </c>
      <c r="AA11" s="21">
        <v>6</v>
      </c>
      <c r="AB11" s="351">
        <v>1</v>
      </c>
      <c r="AC11" s="47"/>
      <c r="AD11" s="47"/>
    </row>
    <row r="12" spans="1:30" s="7" customFormat="1" ht="13.2" customHeight="1" x14ac:dyDescent="0.25">
      <c r="A12" s="449">
        <v>8</v>
      </c>
      <c r="B12" s="444" t="s">
        <v>200</v>
      </c>
      <c r="C12" s="179" t="s">
        <v>122</v>
      </c>
      <c r="D12" s="10">
        <f>E12+F12</f>
        <v>60</v>
      </c>
      <c r="E12" s="29">
        <f>SUM(L12+N12+V12+X12)</f>
        <v>45</v>
      </c>
      <c r="F12" s="277">
        <f>SUM(H12+R12)</f>
        <v>15</v>
      </c>
      <c r="G12" s="214">
        <v>11</v>
      </c>
      <c r="H12" s="344">
        <v>8</v>
      </c>
      <c r="I12" s="142">
        <v>8</v>
      </c>
      <c r="J12" s="193">
        <v>4</v>
      </c>
      <c r="K12" s="199">
        <v>9</v>
      </c>
      <c r="L12" s="346">
        <v>10</v>
      </c>
      <c r="M12" s="130">
        <v>7</v>
      </c>
      <c r="N12" s="346">
        <v>12</v>
      </c>
      <c r="O12" s="130">
        <v>5</v>
      </c>
      <c r="P12" s="144">
        <v>7</v>
      </c>
      <c r="Q12" s="130">
        <v>12</v>
      </c>
      <c r="R12" s="345">
        <v>7</v>
      </c>
      <c r="S12" s="227">
        <v>11</v>
      </c>
      <c r="T12" s="146">
        <v>8</v>
      </c>
      <c r="U12" s="145">
        <v>9</v>
      </c>
      <c r="V12" s="347">
        <v>10</v>
      </c>
      <c r="W12" s="145">
        <v>6</v>
      </c>
      <c r="X12" s="346">
        <v>13</v>
      </c>
      <c r="Y12" s="145">
        <v>5</v>
      </c>
      <c r="Z12" s="146">
        <v>7</v>
      </c>
      <c r="AA12" s="145"/>
      <c r="AB12" s="228"/>
    </row>
    <row r="13" spans="1:30" s="7" customFormat="1" ht="13.2" customHeight="1" x14ac:dyDescent="0.25">
      <c r="A13" s="449">
        <v>9</v>
      </c>
      <c r="B13" s="438" t="s">
        <v>195</v>
      </c>
      <c r="C13" s="179" t="s">
        <v>95</v>
      </c>
      <c r="D13" s="10">
        <f t="shared" si="0"/>
        <v>60</v>
      </c>
      <c r="E13" s="29">
        <f>SUM(L13+N13+V13+X13)</f>
        <v>35</v>
      </c>
      <c r="F13" s="277">
        <f>SUM(H13+R13)</f>
        <v>25</v>
      </c>
      <c r="G13" s="214">
        <v>6</v>
      </c>
      <c r="H13" s="344">
        <v>13</v>
      </c>
      <c r="I13" s="142">
        <v>4</v>
      </c>
      <c r="J13" s="278">
        <v>8</v>
      </c>
      <c r="K13" s="199">
        <v>8</v>
      </c>
      <c r="L13" s="346">
        <v>11</v>
      </c>
      <c r="M13" s="130">
        <v>9</v>
      </c>
      <c r="N13" s="346">
        <v>10</v>
      </c>
      <c r="O13" s="130">
        <v>7</v>
      </c>
      <c r="P13" s="144">
        <v>5</v>
      </c>
      <c r="Q13" s="130">
        <v>7</v>
      </c>
      <c r="R13" s="345">
        <v>12</v>
      </c>
      <c r="S13" s="227">
        <v>15</v>
      </c>
      <c r="T13" s="146">
        <v>4</v>
      </c>
      <c r="U13" s="145">
        <v>11</v>
      </c>
      <c r="V13" s="347">
        <v>8</v>
      </c>
      <c r="W13" s="145">
        <v>13</v>
      </c>
      <c r="X13" s="346">
        <v>6</v>
      </c>
      <c r="Y13" s="145">
        <v>9</v>
      </c>
      <c r="Z13" s="146">
        <v>3</v>
      </c>
      <c r="AA13" s="21">
        <v>1</v>
      </c>
      <c r="AB13" s="36">
        <v>8</v>
      </c>
      <c r="AC13" s="52"/>
      <c r="AD13" s="52"/>
    </row>
    <row r="14" spans="1:30" s="7" customFormat="1" ht="13.2" customHeight="1" x14ac:dyDescent="0.25">
      <c r="A14" s="449">
        <v>10</v>
      </c>
      <c r="B14" s="441" t="s">
        <v>181</v>
      </c>
      <c r="C14" s="221" t="s">
        <v>36</v>
      </c>
      <c r="D14" s="10">
        <f>E14+F14</f>
        <v>57</v>
      </c>
      <c r="E14" s="29">
        <f>SUM(L14+N14+T14+X14)</f>
        <v>39</v>
      </c>
      <c r="F14" s="277">
        <f>SUM(H14+R14)</f>
        <v>18</v>
      </c>
      <c r="G14" s="45">
        <v>14</v>
      </c>
      <c r="H14" s="339">
        <v>5</v>
      </c>
      <c r="I14" s="11">
        <v>0</v>
      </c>
      <c r="J14" s="12">
        <v>0</v>
      </c>
      <c r="K14" s="93">
        <v>10</v>
      </c>
      <c r="L14" s="338">
        <v>9</v>
      </c>
      <c r="M14" s="17">
        <v>11</v>
      </c>
      <c r="N14" s="338">
        <v>8</v>
      </c>
      <c r="O14" s="17"/>
      <c r="P14" s="16"/>
      <c r="Q14" s="17">
        <v>6</v>
      </c>
      <c r="R14" s="340">
        <v>13</v>
      </c>
      <c r="S14" s="19">
        <v>7</v>
      </c>
      <c r="T14" s="338">
        <v>12</v>
      </c>
      <c r="U14" s="21">
        <v>13</v>
      </c>
      <c r="V14" s="321">
        <v>6</v>
      </c>
      <c r="W14" s="21">
        <v>9</v>
      </c>
      <c r="X14" s="338">
        <v>10</v>
      </c>
      <c r="Y14" s="21">
        <v>8</v>
      </c>
      <c r="Z14" s="20">
        <v>4</v>
      </c>
      <c r="AA14" s="21">
        <v>6</v>
      </c>
      <c r="AB14" s="351">
        <v>1</v>
      </c>
      <c r="AC14" s="47"/>
      <c r="AD14" s="47"/>
    </row>
    <row r="15" spans="1:30" s="7" customFormat="1" ht="13.2" customHeight="1" x14ac:dyDescent="0.25">
      <c r="A15" s="449">
        <v>11</v>
      </c>
      <c r="B15" s="444" t="s">
        <v>197</v>
      </c>
      <c r="C15" s="179" t="s">
        <v>26</v>
      </c>
      <c r="D15" s="10">
        <f t="shared" si="0"/>
        <v>56</v>
      </c>
      <c r="E15" s="29">
        <f>SUM(L15+N15+V15+X15)</f>
        <v>37</v>
      </c>
      <c r="F15" s="277">
        <f>SUM(H15+R15)</f>
        <v>19</v>
      </c>
      <c r="G15" s="214">
        <v>8</v>
      </c>
      <c r="H15" s="344">
        <v>11</v>
      </c>
      <c r="I15" s="142">
        <v>6</v>
      </c>
      <c r="J15" s="193">
        <v>6</v>
      </c>
      <c r="K15" s="199">
        <v>11</v>
      </c>
      <c r="L15" s="346">
        <v>8</v>
      </c>
      <c r="M15" s="130">
        <v>6</v>
      </c>
      <c r="N15" s="346">
        <v>13</v>
      </c>
      <c r="O15" s="130">
        <v>6</v>
      </c>
      <c r="P15" s="144">
        <v>6</v>
      </c>
      <c r="Q15" s="130">
        <v>11</v>
      </c>
      <c r="R15" s="345">
        <v>8</v>
      </c>
      <c r="S15" s="227">
        <v>13</v>
      </c>
      <c r="T15" s="146">
        <v>6</v>
      </c>
      <c r="U15" s="145">
        <v>10</v>
      </c>
      <c r="V15" s="347">
        <v>9</v>
      </c>
      <c r="W15" s="145">
        <v>12</v>
      </c>
      <c r="X15" s="346">
        <v>7</v>
      </c>
      <c r="Y15" s="145">
        <v>6</v>
      </c>
      <c r="Z15" s="146">
        <v>6</v>
      </c>
      <c r="AA15" s="145">
        <v>3</v>
      </c>
      <c r="AB15" s="228">
        <v>4</v>
      </c>
    </row>
    <row r="16" spans="1:30" s="47" customFormat="1" ht="12" customHeight="1" x14ac:dyDescent="0.25">
      <c r="A16" s="449">
        <v>12</v>
      </c>
      <c r="B16" s="441" t="s">
        <v>206</v>
      </c>
      <c r="C16" s="221" t="s">
        <v>26</v>
      </c>
      <c r="D16" s="10">
        <f>E16+F16</f>
        <v>49</v>
      </c>
      <c r="E16" s="29">
        <f>SUM(T16+V16+X16+Z16)</f>
        <v>37</v>
      </c>
      <c r="F16" s="277">
        <f>SUM(J16+R16)</f>
        <v>12</v>
      </c>
      <c r="G16" s="45">
        <v>18</v>
      </c>
      <c r="H16" s="13">
        <v>1</v>
      </c>
      <c r="I16" s="11">
        <v>6</v>
      </c>
      <c r="J16" s="340">
        <v>6</v>
      </c>
      <c r="K16" s="93">
        <v>15</v>
      </c>
      <c r="L16" s="16">
        <v>4</v>
      </c>
      <c r="M16" s="17">
        <v>18</v>
      </c>
      <c r="N16" s="16">
        <v>1</v>
      </c>
      <c r="O16" s="17">
        <v>6</v>
      </c>
      <c r="P16" s="16">
        <v>6</v>
      </c>
      <c r="Q16" s="17">
        <v>13</v>
      </c>
      <c r="R16" s="340">
        <v>6</v>
      </c>
      <c r="S16" s="19">
        <v>8</v>
      </c>
      <c r="T16" s="338">
        <v>11</v>
      </c>
      <c r="U16" s="21">
        <v>8</v>
      </c>
      <c r="V16" s="343">
        <v>11</v>
      </c>
      <c r="W16" s="21">
        <v>10</v>
      </c>
      <c r="X16" s="338">
        <v>9</v>
      </c>
      <c r="Y16" s="21">
        <v>6</v>
      </c>
      <c r="Z16" s="338">
        <v>6</v>
      </c>
      <c r="AA16" s="145">
        <v>3</v>
      </c>
      <c r="AB16" s="228">
        <v>4</v>
      </c>
    </row>
    <row r="17" spans="1:30" s="7" customFormat="1" ht="13.2" customHeight="1" x14ac:dyDescent="0.25">
      <c r="A17" s="449">
        <v>13</v>
      </c>
      <c r="B17" s="444" t="s">
        <v>201</v>
      </c>
      <c r="C17" s="179" t="s">
        <v>41</v>
      </c>
      <c r="D17" s="10">
        <f>E17+F17</f>
        <v>47</v>
      </c>
      <c r="E17" s="29">
        <f>SUM(L17+T17+V17+X17)</f>
        <v>35</v>
      </c>
      <c r="F17" s="277">
        <f>SUM(H17+R17)</f>
        <v>12</v>
      </c>
      <c r="G17" s="214">
        <v>12</v>
      </c>
      <c r="H17" s="344">
        <v>7</v>
      </c>
      <c r="I17" s="142">
        <v>10</v>
      </c>
      <c r="J17" s="193">
        <v>2</v>
      </c>
      <c r="K17" s="199">
        <v>12</v>
      </c>
      <c r="L17" s="346">
        <v>7</v>
      </c>
      <c r="M17" s="130">
        <v>13</v>
      </c>
      <c r="N17" s="144">
        <v>6</v>
      </c>
      <c r="O17" s="130">
        <v>9</v>
      </c>
      <c r="P17" s="144">
        <v>3</v>
      </c>
      <c r="Q17" s="130">
        <v>14</v>
      </c>
      <c r="R17" s="345">
        <v>5</v>
      </c>
      <c r="S17" s="227">
        <v>6</v>
      </c>
      <c r="T17" s="346">
        <v>13</v>
      </c>
      <c r="U17" s="145">
        <v>12</v>
      </c>
      <c r="V17" s="347">
        <v>7</v>
      </c>
      <c r="W17" s="145">
        <v>11</v>
      </c>
      <c r="X17" s="346">
        <v>8</v>
      </c>
      <c r="Y17" s="145">
        <v>11</v>
      </c>
      <c r="Z17" s="146">
        <v>1</v>
      </c>
      <c r="AA17" s="145">
        <v>5</v>
      </c>
      <c r="AB17" s="228">
        <v>2</v>
      </c>
    </row>
    <row r="18" spans="1:30" s="7" customFormat="1" ht="13.2" customHeight="1" x14ac:dyDescent="0.25">
      <c r="A18" s="449">
        <v>14</v>
      </c>
      <c r="B18" s="444" t="s">
        <v>199</v>
      </c>
      <c r="C18" s="179" t="s">
        <v>38</v>
      </c>
      <c r="D18" s="10">
        <f t="shared" si="0"/>
        <v>43</v>
      </c>
      <c r="E18" s="29">
        <f>SUM(L18+N18+X18+Z18)</f>
        <v>23</v>
      </c>
      <c r="F18" s="277">
        <f>SUM(H18+R18)</f>
        <v>20</v>
      </c>
      <c r="G18" s="214">
        <v>9</v>
      </c>
      <c r="H18" s="344">
        <v>10</v>
      </c>
      <c r="I18" s="142">
        <v>9</v>
      </c>
      <c r="J18" s="193">
        <v>3</v>
      </c>
      <c r="K18" s="199">
        <v>13</v>
      </c>
      <c r="L18" s="346">
        <v>6</v>
      </c>
      <c r="M18" s="130">
        <v>12</v>
      </c>
      <c r="N18" s="346">
        <v>7</v>
      </c>
      <c r="O18" s="130">
        <v>11</v>
      </c>
      <c r="P18" s="144">
        <v>1</v>
      </c>
      <c r="Q18" s="130">
        <v>9</v>
      </c>
      <c r="R18" s="345">
        <v>10</v>
      </c>
      <c r="S18" s="227">
        <v>18</v>
      </c>
      <c r="T18" s="146">
        <v>1</v>
      </c>
      <c r="U18" s="145">
        <v>15</v>
      </c>
      <c r="V18" s="322">
        <v>4</v>
      </c>
      <c r="W18" s="145">
        <v>14</v>
      </c>
      <c r="X18" s="346">
        <v>5</v>
      </c>
      <c r="Y18" s="145">
        <v>7</v>
      </c>
      <c r="Z18" s="346">
        <v>5</v>
      </c>
      <c r="AA18" s="145">
        <v>4</v>
      </c>
      <c r="AB18" s="228">
        <v>3</v>
      </c>
    </row>
    <row r="19" spans="1:30" s="47" customFormat="1" ht="12" customHeight="1" x14ac:dyDescent="0.25">
      <c r="A19" s="449">
        <v>15</v>
      </c>
      <c r="B19" s="444" t="s">
        <v>198</v>
      </c>
      <c r="C19" s="179" t="s">
        <v>32</v>
      </c>
      <c r="D19" s="10">
        <f t="shared" ref="D19:D25" si="1">E19+F19</f>
        <v>41</v>
      </c>
      <c r="E19" s="29">
        <f>SUM(N19+P19+R19+Z19)</f>
        <v>22</v>
      </c>
      <c r="F19" s="277">
        <f>SUM(H19+J19)</f>
        <v>19</v>
      </c>
      <c r="G19" s="214">
        <v>10</v>
      </c>
      <c r="H19" s="344">
        <v>9</v>
      </c>
      <c r="I19" s="142">
        <v>3</v>
      </c>
      <c r="J19" s="345">
        <v>10</v>
      </c>
      <c r="K19" s="199"/>
      <c r="L19" s="144"/>
      <c r="M19" s="130">
        <v>17</v>
      </c>
      <c r="N19" s="346">
        <v>2</v>
      </c>
      <c r="O19" s="130">
        <v>3</v>
      </c>
      <c r="P19" s="346">
        <v>10</v>
      </c>
      <c r="Q19" s="130">
        <v>17</v>
      </c>
      <c r="R19" s="349">
        <v>2</v>
      </c>
      <c r="S19" s="227"/>
      <c r="T19" s="146"/>
      <c r="U19" s="145"/>
      <c r="V19" s="322"/>
      <c r="W19" s="145"/>
      <c r="X19" s="146"/>
      <c r="Y19" s="145">
        <v>4</v>
      </c>
      <c r="Z19" s="346">
        <v>8</v>
      </c>
      <c r="AA19" s="21">
        <v>2</v>
      </c>
      <c r="AB19" s="36">
        <v>6</v>
      </c>
      <c r="AC19" s="7"/>
      <c r="AD19" s="7"/>
    </row>
    <row r="20" spans="1:30" s="47" customFormat="1" ht="12" customHeight="1" x14ac:dyDescent="0.25">
      <c r="A20" s="450">
        <v>16</v>
      </c>
      <c r="B20" s="216" t="s">
        <v>211</v>
      </c>
      <c r="C20" s="179" t="s">
        <v>33</v>
      </c>
      <c r="D20" s="10">
        <f t="shared" si="1"/>
        <v>24</v>
      </c>
      <c r="E20" s="29">
        <f>SUM(L20+N20+P20+T20)</f>
        <v>19</v>
      </c>
      <c r="F20" s="277">
        <f>SUM(J20+R20)</f>
        <v>5</v>
      </c>
      <c r="G20" s="214">
        <v>0</v>
      </c>
      <c r="H20" s="143">
        <v>0</v>
      </c>
      <c r="I20" s="142">
        <v>11</v>
      </c>
      <c r="J20" s="345">
        <v>1</v>
      </c>
      <c r="K20" s="199">
        <v>14</v>
      </c>
      <c r="L20" s="346">
        <v>5</v>
      </c>
      <c r="M20" s="130">
        <v>14</v>
      </c>
      <c r="N20" s="346">
        <v>5</v>
      </c>
      <c r="O20" s="130">
        <v>8</v>
      </c>
      <c r="P20" s="346">
        <v>4</v>
      </c>
      <c r="Q20" s="130">
        <v>15</v>
      </c>
      <c r="R20" s="345">
        <v>4</v>
      </c>
      <c r="S20" s="227">
        <v>14</v>
      </c>
      <c r="T20" s="346">
        <v>5</v>
      </c>
      <c r="U20" s="145"/>
      <c r="V20" s="322"/>
      <c r="W20" s="145"/>
      <c r="X20" s="146"/>
      <c r="Y20" s="145"/>
      <c r="Z20" s="146"/>
      <c r="AA20" s="145"/>
      <c r="AB20" s="228"/>
      <c r="AC20" s="7"/>
      <c r="AD20" s="7"/>
    </row>
    <row r="21" spans="1:30" s="47" customFormat="1" ht="12" customHeight="1" x14ac:dyDescent="0.25">
      <c r="A21" s="450">
        <v>17</v>
      </c>
      <c r="B21" s="216" t="s">
        <v>202</v>
      </c>
      <c r="C21" s="179" t="s">
        <v>95</v>
      </c>
      <c r="D21" s="10">
        <f t="shared" si="1"/>
        <v>22</v>
      </c>
      <c r="E21" s="29">
        <f>SUM(P21+Z21)</f>
        <v>8</v>
      </c>
      <c r="F21" s="277">
        <f>SUM(H21+J21)</f>
        <v>14</v>
      </c>
      <c r="G21" s="214">
        <v>13</v>
      </c>
      <c r="H21" s="344">
        <v>6</v>
      </c>
      <c r="I21" s="142">
        <v>4</v>
      </c>
      <c r="J21" s="345">
        <v>8</v>
      </c>
      <c r="K21" s="199"/>
      <c r="L21" s="144"/>
      <c r="M21" s="130"/>
      <c r="N21" s="144"/>
      <c r="O21" s="130">
        <v>7</v>
      </c>
      <c r="P21" s="346">
        <v>5</v>
      </c>
      <c r="Q21" s="130"/>
      <c r="R21" s="200"/>
      <c r="S21" s="227"/>
      <c r="T21" s="146"/>
      <c r="U21" s="145"/>
      <c r="V21" s="322"/>
      <c r="W21" s="145"/>
      <c r="X21" s="146"/>
      <c r="Y21" s="145">
        <v>9</v>
      </c>
      <c r="Z21" s="346">
        <v>3</v>
      </c>
      <c r="AA21" s="145"/>
      <c r="AB21" s="228"/>
      <c r="AC21" s="7"/>
      <c r="AD21" s="7"/>
    </row>
    <row r="22" spans="1:30" s="47" customFormat="1" ht="12" customHeight="1" x14ac:dyDescent="0.25">
      <c r="A22" s="450">
        <v>18</v>
      </c>
      <c r="B22" s="138" t="s">
        <v>207</v>
      </c>
      <c r="C22" s="221" t="s">
        <v>122</v>
      </c>
      <c r="D22" s="10">
        <f t="shared" si="1"/>
        <v>18</v>
      </c>
      <c r="E22" s="29">
        <f>SUM(P22+Z22)</f>
        <v>14</v>
      </c>
      <c r="F22" s="277">
        <f>SUM(J22)</f>
        <v>4</v>
      </c>
      <c r="G22" s="45">
        <v>0</v>
      </c>
      <c r="H22" s="13">
        <v>0</v>
      </c>
      <c r="I22" s="11">
        <v>8</v>
      </c>
      <c r="J22" s="340">
        <v>4</v>
      </c>
      <c r="K22" s="93"/>
      <c r="L22" s="16"/>
      <c r="M22" s="17"/>
      <c r="N22" s="16"/>
      <c r="O22" s="17">
        <v>5</v>
      </c>
      <c r="P22" s="338">
        <v>7</v>
      </c>
      <c r="Q22" s="17"/>
      <c r="R22" s="94"/>
      <c r="S22" s="19"/>
      <c r="T22" s="20"/>
      <c r="U22" s="21"/>
      <c r="V22" s="321"/>
      <c r="W22" s="21"/>
      <c r="X22" s="20"/>
      <c r="Y22" s="21">
        <v>5</v>
      </c>
      <c r="Z22" s="338">
        <v>7</v>
      </c>
      <c r="AA22" s="21"/>
      <c r="AB22" s="257"/>
    </row>
    <row r="23" spans="1:30" s="47" customFormat="1" ht="12" customHeight="1" x14ac:dyDescent="0.25">
      <c r="A23" s="450">
        <v>19</v>
      </c>
      <c r="B23" s="216" t="s">
        <v>255</v>
      </c>
      <c r="C23" s="179" t="s">
        <v>78</v>
      </c>
      <c r="D23" s="10">
        <f t="shared" si="1"/>
        <v>15</v>
      </c>
      <c r="E23" s="29">
        <f>SUM(L23+N23+P23+T23)</f>
        <v>12</v>
      </c>
      <c r="F23" s="277">
        <f>SUM(R23)</f>
        <v>3</v>
      </c>
      <c r="G23" s="214"/>
      <c r="H23" s="143"/>
      <c r="I23" s="142"/>
      <c r="J23" s="193"/>
      <c r="K23" s="199">
        <v>16</v>
      </c>
      <c r="L23" s="346">
        <v>3</v>
      </c>
      <c r="M23" s="130">
        <v>15</v>
      </c>
      <c r="N23" s="346">
        <v>4</v>
      </c>
      <c r="O23" s="130">
        <v>10</v>
      </c>
      <c r="P23" s="346">
        <v>2</v>
      </c>
      <c r="Q23" s="130">
        <v>16</v>
      </c>
      <c r="R23" s="345">
        <v>3</v>
      </c>
      <c r="S23" s="227">
        <v>16</v>
      </c>
      <c r="T23" s="346">
        <v>3</v>
      </c>
      <c r="U23" s="145">
        <v>18</v>
      </c>
      <c r="V23" s="322">
        <v>1</v>
      </c>
      <c r="W23" s="145"/>
      <c r="X23" s="146"/>
      <c r="Y23" s="145"/>
      <c r="Z23" s="146"/>
      <c r="AA23" s="145"/>
      <c r="AB23" s="228"/>
      <c r="AC23" s="7"/>
      <c r="AD23" s="7"/>
    </row>
    <row r="24" spans="1:30" s="7" customFormat="1" ht="13.2" customHeight="1" x14ac:dyDescent="0.25">
      <c r="A24" s="450">
        <v>20</v>
      </c>
      <c r="B24" s="216" t="s">
        <v>262</v>
      </c>
      <c r="C24" s="179" t="s">
        <v>27</v>
      </c>
      <c r="D24" s="10">
        <f t="shared" si="1"/>
        <v>14</v>
      </c>
      <c r="E24" s="29">
        <f>L24+N24+X24+Z24</f>
        <v>13</v>
      </c>
      <c r="F24" s="277">
        <f>SUM(R24)</f>
        <v>1</v>
      </c>
      <c r="G24" s="214"/>
      <c r="H24" s="143"/>
      <c r="I24" s="142"/>
      <c r="J24" s="193"/>
      <c r="K24" s="199">
        <v>17</v>
      </c>
      <c r="L24" s="346">
        <v>2</v>
      </c>
      <c r="M24" s="130">
        <v>16</v>
      </c>
      <c r="N24" s="346">
        <v>3</v>
      </c>
      <c r="O24" s="130"/>
      <c r="P24" s="144"/>
      <c r="Q24" s="130">
        <v>18</v>
      </c>
      <c r="R24" s="345">
        <v>1</v>
      </c>
      <c r="S24" s="227"/>
      <c r="T24" s="146"/>
      <c r="U24" s="145"/>
      <c r="V24" s="322"/>
      <c r="W24" s="145">
        <v>16</v>
      </c>
      <c r="X24" s="346">
        <v>3</v>
      </c>
      <c r="Y24" s="145">
        <v>7</v>
      </c>
      <c r="Z24" s="346">
        <v>5</v>
      </c>
      <c r="AA24" s="145">
        <v>4</v>
      </c>
      <c r="AB24" s="228">
        <v>3</v>
      </c>
    </row>
    <row r="25" spans="1:30" s="7" customFormat="1" ht="13.2" customHeight="1" x14ac:dyDescent="0.25">
      <c r="A25" s="450">
        <v>21</v>
      </c>
      <c r="B25" s="216" t="s">
        <v>288</v>
      </c>
      <c r="C25" s="179" t="s">
        <v>41</v>
      </c>
      <c r="D25" s="10">
        <f t="shared" si="1"/>
        <v>11</v>
      </c>
      <c r="E25" s="29">
        <f>SUM(V25+X25+Z25)</f>
        <v>11</v>
      </c>
      <c r="F25" s="277">
        <v>0</v>
      </c>
      <c r="G25" s="214"/>
      <c r="H25" s="143"/>
      <c r="I25" s="142"/>
      <c r="J25" s="193"/>
      <c r="K25" s="199"/>
      <c r="L25" s="144"/>
      <c r="M25" s="130"/>
      <c r="N25" s="144"/>
      <c r="O25" s="130"/>
      <c r="P25" s="144"/>
      <c r="Q25" s="130"/>
      <c r="R25" s="200"/>
      <c r="S25" s="227"/>
      <c r="T25" s="146"/>
      <c r="U25" s="145">
        <v>14</v>
      </c>
      <c r="V25" s="347">
        <v>5</v>
      </c>
      <c r="W25" s="145">
        <v>15</v>
      </c>
      <c r="X25" s="346">
        <v>4</v>
      </c>
      <c r="Y25" s="145">
        <v>10</v>
      </c>
      <c r="Z25" s="346">
        <v>2</v>
      </c>
      <c r="AA25" s="145">
        <v>5</v>
      </c>
      <c r="AB25" s="228">
        <v>2</v>
      </c>
    </row>
    <row r="26" spans="1:30" s="47" customFormat="1" ht="12" customHeight="1" x14ac:dyDescent="0.25">
      <c r="A26" s="450">
        <v>22</v>
      </c>
      <c r="B26" s="138" t="s">
        <v>204</v>
      </c>
      <c r="C26" s="221" t="s">
        <v>44</v>
      </c>
      <c r="D26" s="10">
        <f t="shared" si="0"/>
        <v>10</v>
      </c>
      <c r="E26" s="29">
        <f>SUM(T26)</f>
        <v>2</v>
      </c>
      <c r="F26" s="277">
        <f>SUM(H26+J26)</f>
        <v>8</v>
      </c>
      <c r="G26" s="45">
        <v>16</v>
      </c>
      <c r="H26" s="339">
        <v>3</v>
      </c>
      <c r="I26" s="11">
        <v>7</v>
      </c>
      <c r="J26" s="340">
        <v>5</v>
      </c>
      <c r="K26" s="93"/>
      <c r="L26" s="16"/>
      <c r="M26" s="17"/>
      <c r="N26" s="16"/>
      <c r="O26" s="17"/>
      <c r="P26" s="16"/>
      <c r="Q26" s="17"/>
      <c r="R26" s="94"/>
      <c r="S26" s="19">
        <v>17</v>
      </c>
      <c r="T26" s="338">
        <v>2</v>
      </c>
      <c r="U26" s="21"/>
      <c r="V26" s="321"/>
      <c r="W26" s="21"/>
      <c r="X26" s="20"/>
      <c r="Y26" s="21"/>
      <c r="Z26" s="20"/>
      <c r="AA26" s="145">
        <v>4</v>
      </c>
      <c r="AB26" s="228">
        <v>3</v>
      </c>
    </row>
    <row r="27" spans="1:30" s="47" customFormat="1" ht="12" customHeight="1" x14ac:dyDescent="0.25">
      <c r="A27" s="450">
        <v>23</v>
      </c>
      <c r="B27" s="32" t="s">
        <v>290</v>
      </c>
      <c r="C27" s="183" t="s">
        <v>26</v>
      </c>
      <c r="D27" s="10">
        <f>E27+F27</f>
        <v>10</v>
      </c>
      <c r="E27" s="29">
        <f>SUM(T27+V27)</f>
        <v>10</v>
      </c>
      <c r="F27" s="277">
        <v>0</v>
      </c>
      <c r="G27" s="45"/>
      <c r="H27" s="13"/>
      <c r="I27" s="11"/>
      <c r="J27" s="12"/>
      <c r="K27" s="93"/>
      <c r="L27" s="16"/>
      <c r="M27" s="17"/>
      <c r="N27" s="16"/>
      <c r="O27" s="17"/>
      <c r="P27" s="16"/>
      <c r="Q27" s="16"/>
      <c r="R27" s="94"/>
      <c r="S27" s="19">
        <v>12</v>
      </c>
      <c r="T27" s="338">
        <v>7</v>
      </c>
      <c r="U27" s="21">
        <v>16</v>
      </c>
      <c r="V27" s="343">
        <v>3</v>
      </c>
      <c r="W27" s="21"/>
      <c r="X27" s="20"/>
      <c r="Y27" s="21"/>
      <c r="Z27" s="20"/>
      <c r="AA27" s="145">
        <v>3</v>
      </c>
      <c r="AB27" s="228">
        <v>4</v>
      </c>
    </row>
    <row r="28" spans="1:30" s="47" customFormat="1" ht="12" customHeight="1" x14ac:dyDescent="0.25">
      <c r="A28" s="450">
        <v>24</v>
      </c>
      <c r="B28" s="138" t="s">
        <v>205</v>
      </c>
      <c r="C28" s="221" t="s">
        <v>44</v>
      </c>
      <c r="D28" s="10">
        <f t="shared" si="0"/>
        <v>7</v>
      </c>
      <c r="E28" s="29">
        <v>0</v>
      </c>
      <c r="F28" s="277">
        <f t="shared" ref="F28" si="2">SUM(H28+J28+R28)</f>
        <v>7</v>
      </c>
      <c r="G28" s="45">
        <v>17</v>
      </c>
      <c r="H28" s="339">
        <v>2</v>
      </c>
      <c r="I28" s="11">
        <v>7</v>
      </c>
      <c r="J28" s="340">
        <v>5</v>
      </c>
      <c r="K28" s="93"/>
      <c r="L28" s="16"/>
      <c r="M28" s="17"/>
      <c r="N28" s="16"/>
      <c r="O28" s="17"/>
      <c r="P28" s="16"/>
      <c r="Q28" s="17"/>
      <c r="R28" s="94"/>
      <c r="S28" s="19"/>
      <c r="T28" s="20"/>
      <c r="U28" s="21"/>
      <c r="V28" s="321"/>
      <c r="W28" s="21"/>
      <c r="X28" s="20"/>
      <c r="Y28" s="21"/>
      <c r="Z28" s="20"/>
      <c r="AA28" s="145">
        <v>4</v>
      </c>
      <c r="AB28" s="228">
        <v>3</v>
      </c>
    </row>
    <row r="29" spans="1:30" s="7" customFormat="1" ht="13.2" customHeight="1" x14ac:dyDescent="0.25">
      <c r="A29" s="450">
        <v>25</v>
      </c>
      <c r="B29" s="138" t="s">
        <v>209</v>
      </c>
      <c r="C29" s="221" t="s">
        <v>41</v>
      </c>
      <c r="D29" s="10">
        <f t="shared" si="0"/>
        <v>7</v>
      </c>
      <c r="E29" s="29">
        <f>SUM(L29+P29+Z29)</f>
        <v>5</v>
      </c>
      <c r="F29" s="277">
        <f>SUM(J29)</f>
        <v>2</v>
      </c>
      <c r="G29" s="45">
        <v>0</v>
      </c>
      <c r="H29" s="13">
        <v>0</v>
      </c>
      <c r="I29" s="11">
        <v>10</v>
      </c>
      <c r="J29" s="340">
        <v>2</v>
      </c>
      <c r="K29" s="93">
        <v>18</v>
      </c>
      <c r="L29" s="338">
        <v>1</v>
      </c>
      <c r="M29" s="17"/>
      <c r="N29" s="16"/>
      <c r="O29" s="17">
        <v>9</v>
      </c>
      <c r="P29" s="338">
        <v>3</v>
      </c>
      <c r="Q29" s="17"/>
      <c r="R29" s="94"/>
      <c r="S29" s="19"/>
      <c r="T29" s="20"/>
      <c r="U29" s="21"/>
      <c r="V29" s="321"/>
      <c r="W29" s="21"/>
      <c r="X29" s="20"/>
      <c r="Y29" s="21">
        <v>11</v>
      </c>
      <c r="Z29" s="338">
        <v>1</v>
      </c>
      <c r="AA29" s="145">
        <v>5</v>
      </c>
      <c r="AB29" s="228">
        <v>2</v>
      </c>
      <c r="AC29" s="47"/>
      <c r="AD29" s="47"/>
    </row>
    <row r="30" spans="1:30" s="7" customFormat="1" ht="13.2" customHeight="1" x14ac:dyDescent="0.25">
      <c r="A30" s="450">
        <v>26</v>
      </c>
      <c r="B30" s="138" t="s">
        <v>208</v>
      </c>
      <c r="C30" s="221" t="s">
        <v>38</v>
      </c>
      <c r="D30" s="10">
        <f>E30+F30</f>
        <v>7</v>
      </c>
      <c r="E30" s="29">
        <f>SUM(P30+V30+X30)</f>
        <v>4</v>
      </c>
      <c r="F30" s="277">
        <f>SUM(J30)</f>
        <v>3</v>
      </c>
      <c r="G30" s="45">
        <v>0</v>
      </c>
      <c r="H30" s="13">
        <v>0</v>
      </c>
      <c r="I30" s="11">
        <v>9</v>
      </c>
      <c r="J30" s="340">
        <v>3</v>
      </c>
      <c r="K30" s="93"/>
      <c r="L30" s="16"/>
      <c r="M30" s="17"/>
      <c r="N30" s="16"/>
      <c r="O30" s="17">
        <v>11</v>
      </c>
      <c r="P30" s="338">
        <v>1</v>
      </c>
      <c r="Q30" s="17"/>
      <c r="R30" s="94"/>
      <c r="S30" s="19"/>
      <c r="T30" s="20"/>
      <c r="U30" s="21">
        <v>17</v>
      </c>
      <c r="V30" s="343">
        <v>2</v>
      </c>
      <c r="W30" s="21">
        <v>19</v>
      </c>
      <c r="X30" s="338">
        <v>1</v>
      </c>
      <c r="Y30" s="21"/>
      <c r="Z30" s="20"/>
      <c r="AA30" s="21"/>
      <c r="AB30" s="257"/>
      <c r="AC30" s="47"/>
      <c r="AD30" s="47"/>
    </row>
    <row r="31" spans="1:30" s="7" customFormat="1" ht="13.2" customHeight="1" x14ac:dyDescent="0.25">
      <c r="A31" s="450">
        <v>27</v>
      </c>
      <c r="B31" s="216" t="s">
        <v>210</v>
      </c>
      <c r="C31" s="179" t="s">
        <v>33</v>
      </c>
      <c r="D31" s="10">
        <f t="shared" si="0"/>
        <v>5</v>
      </c>
      <c r="E31" s="29">
        <f>SUM(P31)</f>
        <v>4</v>
      </c>
      <c r="F31" s="277">
        <f>SUM(J31)</f>
        <v>1</v>
      </c>
      <c r="G31" s="214">
        <v>0</v>
      </c>
      <c r="H31" s="143">
        <v>0</v>
      </c>
      <c r="I31" s="142">
        <v>11</v>
      </c>
      <c r="J31" s="345">
        <v>1</v>
      </c>
      <c r="K31" s="199"/>
      <c r="L31" s="144"/>
      <c r="M31" s="130"/>
      <c r="N31" s="144"/>
      <c r="O31" s="130">
        <v>8</v>
      </c>
      <c r="P31" s="346">
        <v>4</v>
      </c>
      <c r="Q31" s="130"/>
      <c r="R31" s="200"/>
      <c r="S31" s="227"/>
      <c r="T31" s="146"/>
      <c r="U31" s="145"/>
      <c r="V31" s="322"/>
      <c r="W31" s="145"/>
      <c r="X31" s="146"/>
      <c r="Y31" s="145"/>
      <c r="Z31" s="146"/>
      <c r="AA31" s="145"/>
      <c r="AB31" s="228"/>
    </row>
    <row r="32" spans="1:30" s="47" customFormat="1" ht="12" customHeight="1" x14ac:dyDescent="0.25">
      <c r="A32" s="450">
        <v>28</v>
      </c>
      <c r="B32" s="136" t="s">
        <v>291</v>
      </c>
      <c r="C32" s="178" t="s">
        <v>36</v>
      </c>
      <c r="D32" s="10">
        <f>E32+F32</f>
        <v>4</v>
      </c>
      <c r="E32" s="29">
        <f>SUM(Z32)</f>
        <v>4</v>
      </c>
      <c r="F32" s="277">
        <v>0</v>
      </c>
      <c r="G32" s="45"/>
      <c r="H32" s="13"/>
      <c r="I32" s="11"/>
      <c r="J32" s="12"/>
      <c r="K32" s="93"/>
      <c r="L32" s="16"/>
      <c r="M32" s="17"/>
      <c r="N32" s="16"/>
      <c r="O32" s="17"/>
      <c r="P32" s="16"/>
      <c r="Q32" s="16"/>
      <c r="R32" s="94"/>
      <c r="S32" s="19"/>
      <c r="T32" s="20"/>
      <c r="U32" s="21"/>
      <c r="V32" s="321"/>
      <c r="W32" s="21"/>
      <c r="X32" s="20"/>
      <c r="Y32" s="21">
        <v>8</v>
      </c>
      <c r="Z32" s="338">
        <v>4</v>
      </c>
      <c r="AA32" s="21">
        <v>6</v>
      </c>
      <c r="AB32" s="351">
        <v>1</v>
      </c>
    </row>
    <row r="33" spans="1:28" s="7" customFormat="1" ht="13.2" customHeight="1" x14ac:dyDescent="0.25">
      <c r="A33" s="450">
        <v>29</v>
      </c>
      <c r="B33" s="216" t="s">
        <v>254</v>
      </c>
      <c r="C33" s="179" t="s">
        <v>30</v>
      </c>
      <c r="D33" s="10">
        <f>E33+F33</f>
        <v>2</v>
      </c>
      <c r="E33" s="29">
        <f>SUM(P33)</f>
        <v>2</v>
      </c>
      <c r="F33" s="277">
        <v>0</v>
      </c>
      <c r="G33" s="214"/>
      <c r="H33" s="143"/>
      <c r="I33" s="142"/>
      <c r="J33" s="193"/>
      <c r="K33" s="199"/>
      <c r="L33" s="144"/>
      <c r="M33" s="130"/>
      <c r="N33" s="144"/>
      <c r="O33" s="130">
        <v>10</v>
      </c>
      <c r="P33" s="346">
        <v>2</v>
      </c>
      <c r="Q33" s="130"/>
      <c r="R33" s="200"/>
      <c r="S33" s="227"/>
      <c r="T33" s="146"/>
      <c r="U33" s="145"/>
      <c r="V33" s="322"/>
      <c r="W33" s="145"/>
      <c r="X33" s="146"/>
      <c r="Y33" s="145"/>
      <c r="Z33" s="146"/>
      <c r="AA33" s="145"/>
      <c r="AB33" s="228"/>
    </row>
    <row r="34" spans="1:28" s="47" customFormat="1" ht="12" customHeight="1" x14ac:dyDescent="0.25">
      <c r="A34" s="450">
        <v>30</v>
      </c>
      <c r="B34" s="32" t="s">
        <v>289</v>
      </c>
      <c r="C34" s="183" t="s">
        <v>122</v>
      </c>
      <c r="D34" s="10">
        <f t="shared" ref="D34" si="3">E34+F34</f>
        <v>2</v>
      </c>
      <c r="E34" s="29">
        <f>SUM(X34)</f>
        <v>2</v>
      </c>
      <c r="F34" s="277">
        <v>0</v>
      </c>
      <c r="G34" s="45"/>
      <c r="H34" s="13"/>
      <c r="I34" s="11"/>
      <c r="J34" s="12"/>
      <c r="K34" s="93"/>
      <c r="L34" s="16"/>
      <c r="M34" s="17"/>
      <c r="N34" s="16"/>
      <c r="O34" s="17"/>
      <c r="P34" s="16"/>
      <c r="Q34" s="16"/>
      <c r="R34" s="94"/>
      <c r="S34" s="19"/>
      <c r="T34" s="20"/>
      <c r="U34" s="21"/>
      <c r="V34" s="321"/>
      <c r="W34" s="21">
        <v>17</v>
      </c>
      <c r="X34" s="338">
        <v>2</v>
      </c>
      <c r="Y34" s="21"/>
      <c r="Z34" s="20"/>
      <c r="AA34" s="21"/>
      <c r="AB34" s="36"/>
    </row>
    <row r="35" spans="1:28" s="47" customFormat="1" ht="12" customHeight="1" x14ac:dyDescent="0.25">
      <c r="A35" s="450">
        <v>31</v>
      </c>
      <c r="B35" s="136" t="s">
        <v>296</v>
      </c>
      <c r="C35" s="178" t="s">
        <v>111</v>
      </c>
      <c r="D35" s="10">
        <f t="shared" ref="D35" si="4">E35+F35</f>
        <v>2</v>
      </c>
      <c r="E35" s="29">
        <f>SUM(Z35)</f>
        <v>2</v>
      </c>
      <c r="F35" s="277">
        <v>0</v>
      </c>
      <c r="G35" s="45"/>
      <c r="H35" s="13"/>
      <c r="I35" s="11"/>
      <c r="J35" s="12"/>
      <c r="K35" s="93"/>
      <c r="L35" s="16"/>
      <c r="M35" s="17"/>
      <c r="N35" s="16"/>
      <c r="O35" s="17"/>
      <c r="P35" s="16"/>
      <c r="Q35" s="16"/>
      <c r="R35" s="94"/>
      <c r="S35" s="19"/>
      <c r="T35" s="20"/>
      <c r="U35" s="21"/>
      <c r="V35" s="321"/>
      <c r="W35" s="21"/>
      <c r="X35" s="20"/>
      <c r="Y35" s="21">
        <v>10</v>
      </c>
      <c r="Z35" s="338">
        <v>2</v>
      </c>
      <c r="AA35" s="145">
        <v>5</v>
      </c>
      <c r="AB35" s="228">
        <v>2</v>
      </c>
    </row>
    <row r="36" spans="1:28" s="47" customFormat="1" ht="12" customHeight="1" x14ac:dyDescent="0.25">
      <c r="A36" s="451">
        <v>32</v>
      </c>
      <c r="B36" s="136" t="s">
        <v>295</v>
      </c>
      <c r="C36" s="178" t="s">
        <v>26</v>
      </c>
      <c r="D36" s="10">
        <f t="shared" ref="D36" si="5">E36+F36</f>
        <v>0</v>
      </c>
      <c r="E36" s="29">
        <f>SUM(Z36)</f>
        <v>0</v>
      </c>
      <c r="F36" s="277">
        <v>0</v>
      </c>
      <c r="G36" s="45"/>
      <c r="H36" s="13"/>
      <c r="I36" s="11"/>
      <c r="J36" s="12"/>
      <c r="K36" s="93"/>
      <c r="L36" s="16"/>
      <c r="M36" s="17"/>
      <c r="N36" s="16"/>
      <c r="O36" s="17"/>
      <c r="P36" s="16"/>
      <c r="Q36" s="16"/>
      <c r="R36" s="94"/>
      <c r="S36" s="19"/>
      <c r="T36" s="20"/>
      <c r="U36" s="21"/>
      <c r="V36" s="321"/>
      <c r="W36" s="21"/>
      <c r="X36" s="20"/>
      <c r="Y36" s="21"/>
      <c r="Z36" s="20"/>
      <c r="AA36" s="145">
        <v>3</v>
      </c>
      <c r="AB36" s="228">
        <v>4</v>
      </c>
    </row>
    <row r="37" spans="1:28" s="47" customFormat="1" ht="12" customHeight="1" x14ac:dyDescent="0.25">
      <c r="A37" s="450"/>
      <c r="B37" s="8"/>
      <c r="C37" s="178"/>
      <c r="D37" s="10"/>
      <c r="E37" s="29"/>
      <c r="F37" s="90"/>
      <c r="G37" s="45"/>
      <c r="H37" s="13"/>
      <c r="I37" s="11"/>
      <c r="J37" s="12"/>
      <c r="K37" s="93"/>
      <c r="L37" s="16"/>
      <c r="M37" s="17"/>
      <c r="N37" s="16"/>
      <c r="O37" s="17"/>
      <c r="P37" s="16"/>
      <c r="Q37" s="16"/>
      <c r="R37" s="94"/>
      <c r="S37" s="19"/>
      <c r="T37" s="20"/>
      <c r="U37" s="21"/>
      <c r="V37" s="321"/>
      <c r="W37" s="21"/>
      <c r="X37" s="20"/>
      <c r="Y37" s="21"/>
      <c r="Z37" s="20"/>
      <c r="AA37" s="21"/>
      <c r="AB37" s="36"/>
    </row>
    <row r="38" spans="1:28" s="47" customFormat="1" ht="12" customHeight="1" thickBot="1" x14ac:dyDescent="0.3">
      <c r="A38" s="450"/>
      <c r="B38" s="185"/>
      <c r="C38" s="276"/>
      <c r="D38" s="188"/>
      <c r="E38" s="33"/>
      <c r="F38" s="265"/>
      <c r="G38" s="194"/>
      <c r="H38" s="39"/>
      <c r="I38" s="26"/>
      <c r="J38" s="40"/>
      <c r="K38" s="201"/>
      <c r="L38" s="25"/>
      <c r="M38" s="24"/>
      <c r="N38" s="25"/>
      <c r="O38" s="24"/>
      <c r="P38" s="25"/>
      <c r="Q38" s="25"/>
      <c r="R38" s="253"/>
      <c r="S38" s="37"/>
      <c r="T38" s="229"/>
      <c r="U38" s="38"/>
      <c r="V38" s="385"/>
      <c r="W38" s="38"/>
      <c r="X38" s="229"/>
      <c r="Y38" s="38"/>
      <c r="Z38" s="229"/>
      <c r="AA38" s="38"/>
      <c r="AB38" s="41"/>
    </row>
    <row r="39" spans="1:28" ht="12" customHeight="1" x14ac:dyDescent="0.25"/>
    <row r="40" spans="1:28" ht="12" customHeight="1" x14ac:dyDescent="0.25"/>
    <row r="41" spans="1:28" ht="12" customHeight="1" x14ac:dyDescent="0.25"/>
    <row r="42" spans="1:28" ht="12" customHeight="1" x14ac:dyDescent="0.25"/>
    <row r="43" spans="1:28" ht="13.2" customHeight="1" x14ac:dyDescent="0.25"/>
    <row r="44" spans="1:28" ht="13.2" customHeight="1" x14ac:dyDescent="0.25"/>
    <row r="45" spans="1:28" ht="13.2" customHeight="1" x14ac:dyDescent="0.25"/>
    <row r="46" spans="1:28" ht="13.2" customHeight="1" x14ac:dyDescent="0.25"/>
  </sheetData>
  <sortState ref="A5:AP30">
    <sortCondition descending="1" ref="D5:D30"/>
  </sortState>
  <mergeCells count="3">
    <mergeCell ref="G2:J2"/>
    <mergeCell ref="S2:AB2"/>
    <mergeCell ref="K2:R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 E18 F11 E14 F16 F29 F20 E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26"/>
  <sheetViews>
    <sheetView zoomScaleNormal="100" workbookViewId="0">
      <pane xSplit="6" ySplit="2" topLeftCell="X3" activePane="bottomRight" state="frozen"/>
      <selection pane="topRight" activeCell="F1" sqref="F1"/>
      <selection pane="bottomLeft" activeCell="A2" sqref="A2"/>
      <selection pane="bottomRight" activeCell="AI1" sqref="AI1:AV1048576"/>
    </sheetView>
  </sheetViews>
  <sheetFormatPr defaultColWidth="9.109375" defaultRowHeight="13.2" x14ac:dyDescent="0.25"/>
  <cols>
    <col min="1" max="1" width="3.77734375" style="47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16384" width="9.109375" style="1"/>
  </cols>
  <sheetData>
    <row r="1" spans="1:34" ht="13.8" thickBot="1" x14ac:dyDescent="0.3"/>
    <row r="2" spans="1:34" s="3" customFormat="1" ht="13.8" thickBot="1" x14ac:dyDescent="0.3">
      <c r="A2" s="170"/>
      <c r="B2" s="70" t="s">
        <v>279</v>
      </c>
      <c r="C2" s="70"/>
      <c r="D2" s="70"/>
      <c r="E2" s="70"/>
      <c r="F2" s="70"/>
      <c r="G2" s="488" t="s">
        <v>259</v>
      </c>
      <c r="H2" s="489"/>
      <c r="I2" s="489"/>
      <c r="J2" s="490"/>
      <c r="K2" s="488" t="s">
        <v>258</v>
      </c>
      <c r="L2" s="489"/>
      <c r="M2" s="489"/>
      <c r="N2" s="489"/>
      <c r="O2" s="489"/>
      <c r="P2" s="489"/>
      <c r="Q2" s="489"/>
      <c r="R2" s="489"/>
      <c r="S2" s="489"/>
      <c r="T2" s="490"/>
      <c r="U2" s="499" t="s">
        <v>281</v>
      </c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1"/>
    </row>
    <row r="3" spans="1:34" x14ac:dyDescent="0.25">
      <c r="B3" s="350" t="s">
        <v>293</v>
      </c>
      <c r="C3" s="216"/>
      <c r="D3" s="187" t="s">
        <v>7</v>
      </c>
      <c r="E3" s="187" t="s">
        <v>11</v>
      </c>
      <c r="F3" s="187" t="s">
        <v>12</v>
      </c>
      <c r="G3" s="258" t="s">
        <v>6</v>
      </c>
      <c r="H3" s="148"/>
      <c r="I3" s="148" t="s">
        <v>6</v>
      </c>
      <c r="J3" s="259"/>
      <c r="K3" s="208" t="s">
        <v>6</v>
      </c>
      <c r="L3" s="76"/>
      <c r="M3" s="77" t="s">
        <v>6</v>
      </c>
      <c r="N3" s="77"/>
      <c r="O3" s="77" t="s">
        <v>6</v>
      </c>
      <c r="P3" s="77"/>
      <c r="Q3" s="77" t="s">
        <v>6</v>
      </c>
      <c r="R3" s="78"/>
      <c r="S3" s="77" t="s">
        <v>6</v>
      </c>
      <c r="T3" s="209"/>
      <c r="U3" s="255" t="s">
        <v>6</v>
      </c>
      <c r="V3" s="151"/>
      <c r="W3" s="150" t="s">
        <v>6</v>
      </c>
      <c r="X3" s="150"/>
      <c r="Y3" s="150" t="s">
        <v>6</v>
      </c>
      <c r="Z3" s="150"/>
      <c r="AA3" s="150" t="s">
        <v>6</v>
      </c>
      <c r="AB3" s="150"/>
      <c r="AC3" s="150" t="s">
        <v>6</v>
      </c>
      <c r="AD3" s="150"/>
      <c r="AE3" s="150" t="s">
        <v>6</v>
      </c>
      <c r="AF3" s="150"/>
      <c r="AG3" s="150" t="s">
        <v>6</v>
      </c>
      <c r="AH3" s="256"/>
    </row>
    <row r="4" spans="1:34" s="2" customFormat="1" ht="13.2" customHeight="1" x14ac:dyDescent="0.25">
      <c r="A4" s="7"/>
      <c r="B4" s="173" t="s">
        <v>0</v>
      </c>
      <c r="C4" s="173" t="s">
        <v>8</v>
      </c>
      <c r="D4" s="173" t="s">
        <v>5</v>
      </c>
      <c r="E4" s="173" t="s">
        <v>5</v>
      </c>
      <c r="F4" s="173" t="s">
        <v>5</v>
      </c>
      <c r="G4" s="191" t="s">
        <v>9</v>
      </c>
      <c r="H4" s="117" t="s">
        <v>5</v>
      </c>
      <c r="I4" s="116" t="s">
        <v>10</v>
      </c>
      <c r="J4" s="192" t="s">
        <v>5</v>
      </c>
      <c r="K4" s="197" t="s">
        <v>19</v>
      </c>
      <c r="L4" s="119" t="s">
        <v>5</v>
      </c>
      <c r="M4" s="118" t="s">
        <v>21</v>
      </c>
      <c r="N4" s="119" t="s">
        <v>5</v>
      </c>
      <c r="O4" s="118" t="s">
        <v>1</v>
      </c>
      <c r="P4" s="119" t="s">
        <v>5</v>
      </c>
      <c r="Q4" s="118" t="s">
        <v>2</v>
      </c>
      <c r="R4" s="254" t="s">
        <v>5</v>
      </c>
      <c r="S4" s="118" t="s">
        <v>252</v>
      </c>
      <c r="T4" s="198" t="s">
        <v>5</v>
      </c>
      <c r="U4" s="225" t="s">
        <v>19</v>
      </c>
      <c r="V4" s="121" t="s">
        <v>5</v>
      </c>
      <c r="W4" s="120" t="s">
        <v>21</v>
      </c>
      <c r="X4" s="121" t="s">
        <v>5</v>
      </c>
      <c r="Y4" s="120" t="s">
        <v>1</v>
      </c>
      <c r="Z4" s="121" t="s">
        <v>5</v>
      </c>
      <c r="AA4" s="120" t="s">
        <v>2</v>
      </c>
      <c r="AB4" s="121" t="s">
        <v>5</v>
      </c>
      <c r="AC4" s="120" t="s">
        <v>3</v>
      </c>
      <c r="AD4" s="121" t="s">
        <v>5</v>
      </c>
      <c r="AE4" s="120" t="s">
        <v>4</v>
      </c>
      <c r="AF4" s="121" t="s">
        <v>5</v>
      </c>
      <c r="AG4" s="120" t="s">
        <v>277</v>
      </c>
      <c r="AH4" s="226" t="s">
        <v>5</v>
      </c>
    </row>
    <row r="5" spans="1:34" ht="13.2" customHeight="1" x14ac:dyDescent="0.25">
      <c r="A5" s="443">
        <v>1</v>
      </c>
      <c r="B5" s="440" t="s">
        <v>137</v>
      </c>
      <c r="C5" s="220" t="s">
        <v>32</v>
      </c>
      <c r="D5" s="10">
        <f t="shared" ref="D5:D14" si="0">F5+E5</f>
        <v>123</v>
      </c>
      <c r="E5" s="29">
        <f>SUM(L5+N5+P5+R5+V5+Z5)</f>
        <v>83</v>
      </c>
      <c r="F5" s="90">
        <f t="shared" ref="F5:F11" si="1">H5+T5</f>
        <v>40</v>
      </c>
      <c r="G5" s="45">
        <v>4</v>
      </c>
      <c r="H5" s="339">
        <v>15</v>
      </c>
      <c r="I5" s="11">
        <v>1</v>
      </c>
      <c r="J5" s="12">
        <v>13</v>
      </c>
      <c r="K5" s="93">
        <v>2</v>
      </c>
      <c r="L5" s="338">
        <v>17</v>
      </c>
      <c r="M5" s="17" t="s">
        <v>240</v>
      </c>
      <c r="N5" s="338">
        <v>14</v>
      </c>
      <c r="O5" s="17">
        <v>4</v>
      </c>
      <c r="P5" s="338">
        <v>15</v>
      </c>
      <c r="Q5" s="17">
        <v>1</v>
      </c>
      <c r="R5" s="408">
        <v>14</v>
      </c>
      <c r="S5" s="17">
        <v>1</v>
      </c>
      <c r="T5" s="340">
        <v>25</v>
      </c>
      <c r="U5" s="88" t="s">
        <v>268</v>
      </c>
      <c r="V5" s="343">
        <v>12</v>
      </c>
      <c r="W5" s="87" t="s">
        <v>269</v>
      </c>
      <c r="X5" s="96">
        <v>8</v>
      </c>
      <c r="Y5" s="87" t="s">
        <v>304</v>
      </c>
      <c r="Z5" s="338">
        <v>11</v>
      </c>
      <c r="AA5" s="87" t="s">
        <v>240</v>
      </c>
      <c r="AB5" s="96">
        <v>11</v>
      </c>
      <c r="AC5" s="87" t="s">
        <v>267</v>
      </c>
      <c r="AD5" s="96">
        <v>11</v>
      </c>
      <c r="AE5" s="87" t="s">
        <v>240</v>
      </c>
      <c r="AF5" s="96">
        <v>11</v>
      </c>
      <c r="AG5" s="87"/>
      <c r="AH5" s="89"/>
    </row>
    <row r="6" spans="1:34" ht="13.2" customHeight="1" x14ac:dyDescent="0.25">
      <c r="A6" s="443">
        <v>2</v>
      </c>
      <c r="B6" s="440" t="s">
        <v>138</v>
      </c>
      <c r="C6" s="178" t="s">
        <v>33</v>
      </c>
      <c r="D6" s="10">
        <f t="shared" si="0"/>
        <v>116</v>
      </c>
      <c r="E6" s="29">
        <f>SUM(L6+P6+R6+X6+Z6+AD6)</f>
        <v>90</v>
      </c>
      <c r="F6" s="90">
        <f t="shared" si="1"/>
        <v>26</v>
      </c>
      <c r="G6" s="45">
        <v>6</v>
      </c>
      <c r="H6" s="339">
        <v>13</v>
      </c>
      <c r="I6" s="11">
        <v>2</v>
      </c>
      <c r="J6" s="63">
        <v>10</v>
      </c>
      <c r="K6" s="270">
        <v>6</v>
      </c>
      <c r="L6" s="370">
        <v>13</v>
      </c>
      <c r="M6" s="48"/>
      <c r="N6" s="49"/>
      <c r="O6" s="48">
        <v>5</v>
      </c>
      <c r="P6" s="370">
        <v>14</v>
      </c>
      <c r="Q6" s="17">
        <v>2</v>
      </c>
      <c r="R6" s="409">
        <v>11</v>
      </c>
      <c r="S6" s="17">
        <v>6</v>
      </c>
      <c r="T6" s="369">
        <v>13</v>
      </c>
      <c r="U6" s="88" t="s">
        <v>304</v>
      </c>
      <c r="V6" s="372">
        <v>11</v>
      </c>
      <c r="W6" s="87">
        <v>1</v>
      </c>
      <c r="X6" s="338">
        <v>14</v>
      </c>
      <c r="Y6" s="87" t="s">
        <v>303</v>
      </c>
      <c r="Z6" s="338">
        <v>13</v>
      </c>
      <c r="AA6" s="87"/>
      <c r="AB6" s="96"/>
      <c r="AC6" s="87">
        <v>1</v>
      </c>
      <c r="AD6" s="338">
        <v>25</v>
      </c>
      <c r="AE6" s="87"/>
      <c r="AF6" s="96"/>
      <c r="AG6" s="21">
        <v>1</v>
      </c>
      <c r="AH6" s="36">
        <v>6</v>
      </c>
    </row>
    <row r="7" spans="1:34" ht="13.2" customHeight="1" x14ac:dyDescent="0.25">
      <c r="A7" s="443">
        <v>3</v>
      </c>
      <c r="B7" s="441" t="s">
        <v>147</v>
      </c>
      <c r="C7" s="178" t="s">
        <v>38</v>
      </c>
      <c r="D7" s="10">
        <f t="shared" si="0"/>
        <v>123</v>
      </c>
      <c r="E7" s="29">
        <f>SUM(L7+P7+V7+X7+Z7+AB7)</f>
        <v>101</v>
      </c>
      <c r="F7" s="90">
        <f t="shared" si="1"/>
        <v>22</v>
      </c>
      <c r="G7" s="269">
        <v>9</v>
      </c>
      <c r="H7" s="371">
        <v>10</v>
      </c>
      <c r="I7" s="11">
        <v>3</v>
      </c>
      <c r="J7" s="12">
        <v>7</v>
      </c>
      <c r="K7" s="93">
        <v>5</v>
      </c>
      <c r="L7" s="338">
        <v>14</v>
      </c>
      <c r="M7" s="17"/>
      <c r="N7" s="16"/>
      <c r="O7" s="17">
        <v>6</v>
      </c>
      <c r="P7" s="338">
        <v>13</v>
      </c>
      <c r="Q7" s="17">
        <v>3</v>
      </c>
      <c r="R7" s="18">
        <v>8</v>
      </c>
      <c r="S7" s="17">
        <v>7</v>
      </c>
      <c r="T7" s="340">
        <v>12</v>
      </c>
      <c r="U7" s="88">
        <v>1</v>
      </c>
      <c r="V7" s="343">
        <v>25</v>
      </c>
      <c r="W7" s="87">
        <v>2</v>
      </c>
      <c r="X7" s="338">
        <v>11</v>
      </c>
      <c r="Y7" s="87">
        <v>1</v>
      </c>
      <c r="Z7" s="338">
        <v>25</v>
      </c>
      <c r="AA7" s="87">
        <v>1</v>
      </c>
      <c r="AB7" s="338">
        <v>13</v>
      </c>
      <c r="AC7" s="87">
        <v>8</v>
      </c>
      <c r="AD7" s="96">
        <v>11</v>
      </c>
      <c r="AE7" s="87"/>
      <c r="AF7" s="96"/>
      <c r="AG7" s="87">
        <v>2</v>
      </c>
      <c r="AH7" s="89">
        <v>4</v>
      </c>
    </row>
    <row r="8" spans="1:34" ht="13.2" customHeight="1" x14ac:dyDescent="0.25">
      <c r="A8" s="443">
        <v>4</v>
      </c>
      <c r="B8" s="437" t="s">
        <v>142</v>
      </c>
      <c r="C8" s="220" t="s">
        <v>38</v>
      </c>
      <c r="D8" s="10">
        <f t="shared" si="0"/>
        <v>110</v>
      </c>
      <c r="E8" s="29">
        <f>SUM(L8+V8+X8+Z8+AB8+AD8)</f>
        <v>88</v>
      </c>
      <c r="F8" s="90">
        <f t="shared" si="1"/>
        <v>22</v>
      </c>
      <c r="G8" s="45">
        <v>8</v>
      </c>
      <c r="H8" s="339">
        <v>11</v>
      </c>
      <c r="I8" s="11">
        <v>3</v>
      </c>
      <c r="J8" s="12">
        <v>7</v>
      </c>
      <c r="K8" s="93">
        <v>8</v>
      </c>
      <c r="L8" s="338">
        <v>11</v>
      </c>
      <c r="M8" s="17"/>
      <c r="N8" s="16"/>
      <c r="O8" s="17">
        <v>9</v>
      </c>
      <c r="P8" s="410">
        <v>10</v>
      </c>
      <c r="Q8" s="17">
        <v>3</v>
      </c>
      <c r="R8" s="18">
        <v>8</v>
      </c>
      <c r="S8" s="17">
        <v>8</v>
      </c>
      <c r="T8" s="340">
        <v>11</v>
      </c>
      <c r="U8" s="88">
        <v>3</v>
      </c>
      <c r="V8" s="343">
        <v>17</v>
      </c>
      <c r="W8" s="87">
        <v>2</v>
      </c>
      <c r="X8" s="338">
        <v>11</v>
      </c>
      <c r="Y8" s="87">
        <v>2</v>
      </c>
      <c r="Z8" s="338">
        <v>21</v>
      </c>
      <c r="AA8" s="87">
        <v>1</v>
      </c>
      <c r="AB8" s="338">
        <v>13</v>
      </c>
      <c r="AC8" s="87">
        <v>4</v>
      </c>
      <c r="AD8" s="338">
        <v>15</v>
      </c>
      <c r="AE8" s="87"/>
      <c r="AF8" s="96"/>
      <c r="AG8" s="87">
        <v>2</v>
      </c>
      <c r="AH8" s="89">
        <v>4</v>
      </c>
    </row>
    <row r="9" spans="1:34" ht="13.2" customHeight="1" x14ac:dyDescent="0.25">
      <c r="A9" s="443">
        <v>5</v>
      </c>
      <c r="B9" s="437" t="s">
        <v>141</v>
      </c>
      <c r="C9" s="183" t="s">
        <v>27</v>
      </c>
      <c r="D9" s="10">
        <f t="shared" si="0"/>
        <v>72</v>
      </c>
      <c r="E9" s="29">
        <f>SUM(L9+P9+V9+X9+Z9+AD9)</f>
        <v>54</v>
      </c>
      <c r="F9" s="90">
        <f t="shared" si="1"/>
        <v>18</v>
      </c>
      <c r="G9" s="269">
        <v>10</v>
      </c>
      <c r="H9" s="371">
        <v>9</v>
      </c>
      <c r="I9" s="44"/>
      <c r="J9" s="12"/>
      <c r="K9" s="270">
        <v>13</v>
      </c>
      <c r="L9" s="370">
        <v>6</v>
      </c>
      <c r="M9" s="48"/>
      <c r="N9" s="49"/>
      <c r="O9" s="48">
        <v>11</v>
      </c>
      <c r="P9" s="413">
        <v>8</v>
      </c>
      <c r="Q9" s="17">
        <v>6</v>
      </c>
      <c r="R9" s="273">
        <v>4</v>
      </c>
      <c r="S9" s="17">
        <v>10</v>
      </c>
      <c r="T9" s="369">
        <v>9</v>
      </c>
      <c r="U9" s="88">
        <v>9</v>
      </c>
      <c r="V9" s="343">
        <v>10</v>
      </c>
      <c r="W9" s="87">
        <v>5</v>
      </c>
      <c r="X9" s="338">
        <v>5</v>
      </c>
      <c r="Y9" s="87">
        <v>6</v>
      </c>
      <c r="Z9" s="338">
        <v>13</v>
      </c>
      <c r="AA9" s="87">
        <v>4</v>
      </c>
      <c r="AB9" s="96">
        <v>5</v>
      </c>
      <c r="AC9" s="87">
        <v>7</v>
      </c>
      <c r="AD9" s="338">
        <v>12</v>
      </c>
      <c r="AE9" s="87"/>
      <c r="AF9" s="96"/>
      <c r="AG9" s="87">
        <v>3</v>
      </c>
      <c r="AH9" s="89">
        <v>2</v>
      </c>
    </row>
    <row r="10" spans="1:34" ht="13.2" customHeight="1" x14ac:dyDescent="0.25">
      <c r="A10" s="47">
        <v>6</v>
      </c>
      <c r="B10" s="172" t="s">
        <v>140</v>
      </c>
      <c r="C10" s="183" t="s">
        <v>40</v>
      </c>
      <c r="D10" s="10">
        <f t="shared" si="0"/>
        <v>30</v>
      </c>
      <c r="E10" s="29">
        <f>SUM(P10+V10+Z10+AD10)</f>
        <v>18</v>
      </c>
      <c r="F10" s="90">
        <f t="shared" si="1"/>
        <v>12</v>
      </c>
      <c r="G10" s="269">
        <v>13</v>
      </c>
      <c r="H10" s="371">
        <v>6</v>
      </c>
      <c r="I10" s="11">
        <v>7</v>
      </c>
      <c r="J10" s="12">
        <v>2</v>
      </c>
      <c r="K10" s="93"/>
      <c r="L10" s="16"/>
      <c r="M10" s="17"/>
      <c r="N10" s="16"/>
      <c r="O10" s="17">
        <v>17</v>
      </c>
      <c r="P10" s="343">
        <v>2</v>
      </c>
      <c r="Q10" s="17"/>
      <c r="R10" s="18"/>
      <c r="S10" s="17">
        <v>13</v>
      </c>
      <c r="T10" s="340">
        <v>6</v>
      </c>
      <c r="U10" s="88">
        <v>17</v>
      </c>
      <c r="V10" s="343">
        <v>2</v>
      </c>
      <c r="W10" s="87"/>
      <c r="X10" s="96"/>
      <c r="Y10" s="87">
        <v>10</v>
      </c>
      <c r="Z10" s="338">
        <v>9</v>
      </c>
      <c r="AA10" s="87"/>
      <c r="AB10" s="96"/>
      <c r="AC10" s="87">
        <v>14</v>
      </c>
      <c r="AD10" s="338">
        <v>5</v>
      </c>
      <c r="AE10" s="87"/>
      <c r="AF10" s="96"/>
      <c r="AG10" s="87">
        <v>4</v>
      </c>
      <c r="AH10" s="89">
        <v>1</v>
      </c>
    </row>
    <row r="11" spans="1:34" ht="13.2" customHeight="1" x14ac:dyDescent="0.25">
      <c r="A11" s="47">
        <v>7</v>
      </c>
      <c r="B11" s="136" t="s">
        <v>150</v>
      </c>
      <c r="C11" s="178" t="s">
        <v>34</v>
      </c>
      <c r="D11" s="10">
        <f t="shared" si="0"/>
        <v>32</v>
      </c>
      <c r="E11" s="29">
        <f>SUM(P11+R11+V11+X11+Z11+AD11)</f>
        <v>22</v>
      </c>
      <c r="F11" s="90">
        <f t="shared" si="1"/>
        <v>10</v>
      </c>
      <c r="G11" s="45">
        <v>14</v>
      </c>
      <c r="H11" s="339">
        <v>5</v>
      </c>
      <c r="I11" s="11">
        <v>6</v>
      </c>
      <c r="J11" s="12">
        <v>3</v>
      </c>
      <c r="K11" s="270"/>
      <c r="L11" s="49"/>
      <c r="M11" s="17"/>
      <c r="N11" s="16"/>
      <c r="O11" s="48">
        <v>18</v>
      </c>
      <c r="P11" s="413">
        <v>1</v>
      </c>
      <c r="Q11" s="17">
        <v>8</v>
      </c>
      <c r="R11" s="409">
        <v>2</v>
      </c>
      <c r="S11" s="17">
        <v>14</v>
      </c>
      <c r="T11" s="369">
        <v>5</v>
      </c>
      <c r="U11" s="88">
        <v>12</v>
      </c>
      <c r="V11" s="343">
        <v>7</v>
      </c>
      <c r="W11" s="87">
        <v>7</v>
      </c>
      <c r="X11" s="338">
        <v>3</v>
      </c>
      <c r="Y11" s="87">
        <v>13</v>
      </c>
      <c r="Z11" s="338">
        <v>6</v>
      </c>
      <c r="AA11" s="87">
        <v>8</v>
      </c>
      <c r="AB11" s="96">
        <v>1</v>
      </c>
      <c r="AC11" s="87">
        <v>16</v>
      </c>
      <c r="AD11" s="338">
        <v>3</v>
      </c>
      <c r="AE11" s="87"/>
      <c r="AF11" s="96"/>
      <c r="AG11" s="87"/>
      <c r="AH11" s="89"/>
    </row>
    <row r="12" spans="1:34" ht="13.2" customHeight="1" x14ac:dyDescent="0.25">
      <c r="A12" s="47">
        <v>8</v>
      </c>
      <c r="B12" s="137" t="s">
        <v>154</v>
      </c>
      <c r="C12" s="178" t="s">
        <v>34</v>
      </c>
      <c r="D12" s="10">
        <f t="shared" si="0"/>
        <v>7</v>
      </c>
      <c r="E12" s="29">
        <f>L12+N12+P12+R12</f>
        <v>2</v>
      </c>
      <c r="F12" s="90">
        <f>H12+J12+T12</f>
        <v>5</v>
      </c>
      <c r="G12" s="45">
        <v>17</v>
      </c>
      <c r="H12" s="13">
        <v>2</v>
      </c>
      <c r="I12" s="11">
        <v>6</v>
      </c>
      <c r="J12" s="12">
        <v>3</v>
      </c>
      <c r="K12" s="93"/>
      <c r="L12" s="16"/>
      <c r="M12" s="17"/>
      <c r="N12" s="16"/>
      <c r="O12" s="17"/>
      <c r="P12" s="410"/>
      <c r="Q12" s="17">
        <v>8</v>
      </c>
      <c r="R12" s="18">
        <v>2</v>
      </c>
      <c r="S12" s="17"/>
      <c r="T12" s="94"/>
      <c r="U12" s="271">
        <v>18</v>
      </c>
      <c r="V12" s="372">
        <v>1</v>
      </c>
      <c r="W12" s="87">
        <v>7</v>
      </c>
      <c r="X12" s="96">
        <v>3</v>
      </c>
      <c r="Y12" s="87"/>
      <c r="Z12" s="96"/>
      <c r="AA12" s="87">
        <v>8</v>
      </c>
      <c r="AB12" s="96">
        <v>1</v>
      </c>
      <c r="AC12" s="87"/>
      <c r="AD12" s="96"/>
      <c r="AE12" s="87"/>
      <c r="AF12" s="96"/>
      <c r="AG12" s="87"/>
      <c r="AH12" s="272"/>
    </row>
    <row r="13" spans="1:34" ht="13.2" customHeight="1" x14ac:dyDescent="0.25">
      <c r="A13" s="47">
        <v>9</v>
      </c>
      <c r="B13" s="172" t="s">
        <v>173</v>
      </c>
      <c r="C13" s="261" t="s">
        <v>95</v>
      </c>
      <c r="D13" s="10">
        <f t="shared" si="0"/>
        <v>2</v>
      </c>
      <c r="E13" s="29">
        <f>L13+N13+P13+R13</f>
        <v>2</v>
      </c>
      <c r="F13" s="90">
        <f>H13+J13+T13</f>
        <v>0</v>
      </c>
      <c r="G13" s="45"/>
      <c r="H13" s="13"/>
      <c r="I13" s="11"/>
      <c r="J13" s="63"/>
      <c r="K13" s="93"/>
      <c r="L13" s="16"/>
      <c r="M13" s="17" t="s">
        <v>270</v>
      </c>
      <c r="N13" s="16">
        <v>1</v>
      </c>
      <c r="O13" s="17"/>
      <c r="P13" s="410"/>
      <c r="Q13" s="15" t="s">
        <v>268</v>
      </c>
      <c r="R13" s="18">
        <v>1</v>
      </c>
      <c r="S13" s="17"/>
      <c r="T13" s="94"/>
      <c r="U13" s="88">
        <v>16</v>
      </c>
      <c r="V13" s="372">
        <v>3</v>
      </c>
      <c r="W13" s="400" t="s">
        <v>303</v>
      </c>
      <c r="X13" s="86">
        <v>1</v>
      </c>
      <c r="Y13" s="87">
        <v>17</v>
      </c>
      <c r="Z13" s="86">
        <v>2</v>
      </c>
      <c r="AA13" s="400" t="s">
        <v>303</v>
      </c>
      <c r="AB13" s="86">
        <v>1</v>
      </c>
      <c r="AC13" s="400"/>
      <c r="AD13" s="86"/>
      <c r="AE13" s="400" t="s">
        <v>303</v>
      </c>
      <c r="AF13" s="86">
        <v>1</v>
      </c>
      <c r="AG13" s="87"/>
      <c r="AH13" s="89"/>
    </row>
    <row r="14" spans="1:34" s="2" customFormat="1" ht="13.2" customHeight="1" x14ac:dyDescent="0.25">
      <c r="A14" s="47">
        <v>10</v>
      </c>
      <c r="B14" s="172" t="s">
        <v>283</v>
      </c>
      <c r="C14" s="179" t="s">
        <v>300</v>
      </c>
      <c r="D14" s="10">
        <f t="shared" si="0"/>
        <v>1</v>
      </c>
      <c r="E14" s="29">
        <f>L14+N14+P14+R14</f>
        <v>1</v>
      </c>
      <c r="F14" s="90">
        <f>H14+J14+T14</f>
        <v>0</v>
      </c>
      <c r="G14" s="191"/>
      <c r="H14" s="117"/>
      <c r="I14" s="116"/>
      <c r="J14" s="192"/>
      <c r="K14" s="197"/>
      <c r="L14" s="119"/>
      <c r="M14" s="118"/>
      <c r="N14" s="119"/>
      <c r="O14" s="118"/>
      <c r="P14" s="411"/>
      <c r="Q14" s="130">
        <v>9</v>
      </c>
      <c r="R14" s="294">
        <v>1</v>
      </c>
      <c r="S14" s="130"/>
      <c r="T14" s="200"/>
      <c r="U14" s="227"/>
      <c r="V14" s="322"/>
      <c r="W14" s="145">
        <v>9</v>
      </c>
      <c r="X14" s="146">
        <v>1</v>
      </c>
      <c r="Y14" s="145">
        <v>15</v>
      </c>
      <c r="Z14" s="146">
        <v>4</v>
      </c>
      <c r="AA14" s="145">
        <v>7</v>
      </c>
      <c r="AB14" s="146">
        <v>2</v>
      </c>
      <c r="AC14" s="145"/>
      <c r="AD14" s="146"/>
      <c r="AE14" s="145"/>
      <c r="AF14" s="146"/>
      <c r="AG14" s="87">
        <v>4</v>
      </c>
      <c r="AH14" s="89">
        <v>1</v>
      </c>
    </row>
    <row r="15" spans="1:34" s="2" customFormat="1" ht="13.2" customHeight="1" x14ac:dyDescent="0.25">
      <c r="A15" s="7"/>
      <c r="B15" s="172" t="s">
        <v>309</v>
      </c>
      <c r="C15" s="179" t="s">
        <v>300</v>
      </c>
      <c r="D15" s="10">
        <f t="shared" ref="D15" si="2">F15+E15</f>
        <v>0</v>
      </c>
      <c r="E15" s="29">
        <f>L15+N15+P15+R15</f>
        <v>0</v>
      </c>
      <c r="F15" s="90">
        <f>H15+J15+T15</f>
        <v>0</v>
      </c>
      <c r="G15" s="191"/>
      <c r="H15" s="117"/>
      <c r="I15" s="116"/>
      <c r="J15" s="192"/>
      <c r="K15" s="197"/>
      <c r="L15" s="119"/>
      <c r="M15" s="118"/>
      <c r="N15" s="119"/>
      <c r="O15" s="118"/>
      <c r="P15" s="411"/>
      <c r="Q15" s="118"/>
      <c r="R15" s="254"/>
      <c r="S15" s="118"/>
      <c r="T15" s="198"/>
      <c r="U15" s="227">
        <v>15</v>
      </c>
      <c r="V15" s="322">
        <v>4</v>
      </c>
      <c r="W15" s="145">
        <v>8</v>
      </c>
      <c r="X15" s="146">
        <v>2</v>
      </c>
      <c r="Y15" s="145">
        <v>16</v>
      </c>
      <c r="Z15" s="146">
        <v>3</v>
      </c>
      <c r="AA15" s="145">
        <v>6</v>
      </c>
      <c r="AB15" s="146">
        <v>3</v>
      </c>
      <c r="AC15" s="145"/>
      <c r="AD15" s="146"/>
      <c r="AE15" s="145"/>
      <c r="AF15" s="146"/>
      <c r="AG15" s="87">
        <v>4</v>
      </c>
      <c r="AH15" s="89">
        <v>1</v>
      </c>
    </row>
    <row r="16" spans="1:34" s="2" customFormat="1" ht="13.2" customHeight="1" x14ac:dyDescent="0.25">
      <c r="A16" s="7"/>
      <c r="B16" s="172"/>
      <c r="C16" s="183"/>
      <c r="D16" s="173"/>
      <c r="E16" s="173"/>
      <c r="F16" s="173"/>
      <c r="G16" s="191"/>
      <c r="H16" s="117"/>
      <c r="I16" s="116"/>
      <c r="J16" s="192"/>
      <c r="K16" s="197"/>
      <c r="L16" s="119"/>
      <c r="M16" s="118"/>
      <c r="N16" s="119"/>
      <c r="O16" s="118"/>
      <c r="P16" s="411"/>
      <c r="Q16" s="118"/>
      <c r="R16" s="254"/>
      <c r="S16" s="118"/>
      <c r="T16" s="198"/>
      <c r="U16" s="225"/>
      <c r="V16" s="401"/>
      <c r="W16" s="120"/>
      <c r="X16" s="121"/>
      <c r="Y16" s="120"/>
      <c r="Z16" s="121"/>
      <c r="AA16" s="120"/>
      <c r="AB16" s="121"/>
      <c r="AC16" s="120"/>
      <c r="AD16" s="121"/>
      <c r="AE16" s="120"/>
      <c r="AF16" s="121"/>
      <c r="AG16" s="120"/>
      <c r="AH16" s="226"/>
    </row>
    <row r="17" spans="1:34" s="2" customFormat="1" ht="13.2" customHeight="1" x14ac:dyDescent="0.25">
      <c r="A17" s="7"/>
      <c r="B17" s="173"/>
      <c r="C17" s="173"/>
      <c r="D17" s="173"/>
      <c r="E17" s="173"/>
      <c r="F17" s="173"/>
      <c r="G17" s="191"/>
      <c r="H17" s="117"/>
      <c r="I17" s="116"/>
      <c r="J17" s="192"/>
      <c r="K17" s="197"/>
      <c r="L17" s="119"/>
      <c r="M17" s="118"/>
      <c r="N17" s="119"/>
      <c r="O17" s="118"/>
      <c r="P17" s="411"/>
      <c r="Q17" s="118"/>
      <c r="R17" s="254"/>
      <c r="S17" s="118"/>
      <c r="T17" s="198"/>
      <c r="U17" s="225"/>
      <c r="V17" s="401"/>
      <c r="W17" s="120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226"/>
    </row>
    <row r="18" spans="1:34" s="2" customFormat="1" ht="13.2" customHeight="1" x14ac:dyDescent="0.25">
      <c r="A18" s="7"/>
      <c r="B18" s="173"/>
      <c r="C18" s="173"/>
      <c r="D18" s="173"/>
      <c r="E18" s="173"/>
      <c r="F18" s="173"/>
      <c r="G18" s="191"/>
      <c r="H18" s="117"/>
      <c r="I18" s="116"/>
      <c r="J18" s="192"/>
      <c r="K18" s="197"/>
      <c r="L18" s="119"/>
      <c r="M18" s="118"/>
      <c r="N18" s="119"/>
      <c r="O18" s="118"/>
      <c r="P18" s="411"/>
      <c r="Q18" s="118"/>
      <c r="R18" s="254"/>
      <c r="S18" s="118"/>
      <c r="T18" s="198"/>
      <c r="U18" s="225"/>
      <c r="V18" s="401"/>
      <c r="W18" s="120"/>
      <c r="X18" s="121"/>
      <c r="Y18" s="120"/>
      <c r="Z18" s="121"/>
      <c r="AA18" s="120"/>
      <c r="AB18" s="121"/>
      <c r="AC18" s="120"/>
      <c r="AD18" s="121"/>
      <c r="AE18" s="120"/>
      <c r="AF18" s="121"/>
      <c r="AG18" s="120"/>
      <c r="AH18" s="226"/>
    </row>
    <row r="19" spans="1:34" s="2" customFormat="1" ht="13.2" customHeight="1" thickBot="1" x14ac:dyDescent="0.3">
      <c r="A19" s="7"/>
      <c r="B19" s="174"/>
      <c r="C19" s="174"/>
      <c r="D19" s="174"/>
      <c r="E19" s="174"/>
      <c r="F19" s="174"/>
      <c r="G19" s="204"/>
      <c r="H19" s="205"/>
      <c r="I19" s="206"/>
      <c r="J19" s="207"/>
      <c r="K19" s="210"/>
      <c r="L19" s="212"/>
      <c r="M19" s="211"/>
      <c r="N19" s="212"/>
      <c r="O19" s="211"/>
      <c r="P19" s="412"/>
      <c r="Q19" s="211"/>
      <c r="R19" s="274"/>
      <c r="S19" s="211"/>
      <c r="T19" s="213"/>
      <c r="U19" s="231"/>
      <c r="V19" s="402"/>
      <c r="W19" s="233"/>
      <c r="X19" s="232"/>
      <c r="Y19" s="233"/>
      <c r="Z19" s="232"/>
      <c r="AA19" s="233"/>
      <c r="AB19" s="232"/>
      <c r="AC19" s="233"/>
      <c r="AD19" s="232"/>
      <c r="AE19" s="233"/>
      <c r="AF19" s="232"/>
      <c r="AG19" s="233"/>
      <c r="AH19" s="234"/>
    </row>
    <row r="21" spans="1:34" x14ac:dyDescent="0.25">
      <c r="M21" s="34"/>
      <c r="N21" s="58"/>
      <c r="S21" s="34"/>
      <c r="T21" s="34"/>
      <c r="W21" s="50"/>
      <c r="X21" s="50"/>
    </row>
    <row r="22" spans="1:34" x14ac:dyDescent="0.25">
      <c r="N22" s="58"/>
      <c r="T22" s="34"/>
      <c r="U22" s="50"/>
      <c r="V22" s="50"/>
    </row>
    <row r="26" spans="1:34" x14ac:dyDescent="0.25">
      <c r="AG26" s="50"/>
      <c r="AH26" s="50"/>
    </row>
  </sheetData>
  <sortState ref="A4:AT13">
    <sortCondition descending="1" ref="D4:D13"/>
  </sortState>
  <mergeCells count="3">
    <mergeCell ref="G2:J2"/>
    <mergeCell ref="K2:T2"/>
    <mergeCell ref="U2:AH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H11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N26" sqref="N26"/>
    </sheetView>
  </sheetViews>
  <sheetFormatPr defaultColWidth="9.109375" defaultRowHeight="13.2" x14ac:dyDescent="0.25"/>
  <cols>
    <col min="1" max="1" width="3.77734375" style="1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16384" width="9.109375" style="1"/>
  </cols>
  <sheetData>
    <row r="1" spans="1:34" ht="13.8" thickBot="1" x14ac:dyDescent="0.3"/>
    <row r="2" spans="1:34" s="3" customFormat="1" ht="13.8" thickBot="1" x14ac:dyDescent="0.3">
      <c r="B2" s="69" t="s">
        <v>278</v>
      </c>
      <c r="C2" s="69"/>
      <c r="D2" s="70"/>
      <c r="E2" s="70"/>
      <c r="F2" s="70"/>
      <c r="G2" s="488" t="s">
        <v>259</v>
      </c>
      <c r="H2" s="489"/>
      <c r="I2" s="489"/>
      <c r="J2" s="490"/>
      <c r="K2" s="488" t="s">
        <v>258</v>
      </c>
      <c r="L2" s="489"/>
      <c r="M2" s="489"/>
      <c r="N2" s="489"/>
      <c r="O2" s="489"/>
      <c r="P2" s="489"/>
      <c r="Q2" s="489"/>
      <c r="R2" s="489"/>
      <c r="S2" s="489"/>
      <c r="T2" s="490"/>
      <c r="U2" s="488" t="s">
        <v>280</v>
      </c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2"/>
    </row>
    <row r="3" spans="1:34" x14ac:dyDescent="0.25">
      <c r="B3" s="350" t="s">
        <v>293</v>
      </c>
      <c r="C3" s="71"/>
      <c r="D3" s="68" t="s">
        <v>7</v>
      </c>
      <c r="E3" s="68" t="s">
        <v>11</v>
      </c>
      <c r="F3" s="68" t="s">
        <v>12</v>
      </c>
      <c r="G3" s="202" t="s">
        <v>6</v>
      </c>
      <c r="H3" s="73"/>
      <c r="I3" s="73" t="s">
        <v>6</v>
      </c>
      <c r="J3" s="74"/>
      <c r="K3" s="208" t="s">
        <v>6</v>
      </c>
      <c r="L3" s="77"/>
      <c r="M3" s="75" t="s">
        <v>6</v>
      </c>
      <c r="N3" s="75"/>
      <c r="O3" s="75" t="s">
        <v>6</v>
      </c>
      <c r="P3" s="77"/>
      <c r="Q3" s="77" t="s">
        <v>6</v>
      </c>
      <c r="R3" s="78"/>
      <c r="S3" s="77" t="s">
        <v>6</v>
      </c>
      <c r="T3" s="290"/>
      <c r="U3" s="79" t="s">
        <v>6</v>
      </c>
      <c r="V3" s="81"/>
      <c r="W3" s="79" t="s">
        <v>6</v>
      </c>
      <c r="X3" s="81"/>
      <c r="Y3" s="81" t="s">
        <v>6</v>
      </c>
      <c r="Z3" s="81"/>
      <c r="AA3" s="81" t="s">
        <v>6</v>
      </c>
      <c r="AB3" s="81"/>
      <c r="AC3" s="81" t="s">
        <v>6</v>
      </c>
      <c r="AD3" s="81"/>
      <c r="AE3" s="81" t="s">
        <v>6</v>
      </c>
      <c r="AF3" s="82"/>
      <c r="AG3" s="81" t="s">
        <v>6</v>
      </c>
      <c r="AH3" s="82"/>
    </row>
    <row r="4" spans="1:34" s="2" customFormat="1" ht="13.2" customHeight="1" x14ac:dyDescent="0.25">
      <c r="B4" s="67" t="s">
        <v>0</v>
      </c>
      <c r="C4" s="67" t="s">
        <v>8</v>
      </c>
      <c r="D4" s="67" t="s">
        <v>5</v>
      </c>
      <c r="E4" s="67" t="s">
        <v>5</v>
      </c>
      <c r="F4" s="67" t="s">
        <v>5</v>
      </c>
      <c r="G4" s="203" t="s">
        <v>13</v>
      </c>
      <c r="H4" s="103" t="s">
        <v>5</v>
      </c>
      <c r="I4" s="104" t="s">
        <v>14</v>
      </c>
      <c r="J4" s="105" t="s">
        <v>5</v>
      </c>
      <c r="K4" s="140" t="s">
        <v>15</v>
      </c>
      <c r="L4" s="97" t="s">
        <v>5</v>
      </c>
      <c r="M4" s="98" t="s">
        <v>16</v>
      </c>
      <c r="N4" s="97" t="s">
        <v>5</v>
      </c>
      <c r="O4" s="98" t="s">
        <v>17</v>
      </c>
      <c r="P4" s="97" t="s">
        <v>5</v>
      </c>
      <c r="Q4" s="98" t="s">
        <v>18</v>
      </c>
      <c r="R4" s="99" t="s">
        <v>5</v>
      </c>
      <c r="S4" s="118" t="s">
        <v>257</v>
      </c>
      <c r="T4" s="291" t="s">
        <v>5</v>
      </c>
      <c r="U4" s="107" t="s">
        <v>20</v>
      </c>
      <c r="V4" s="108" t="s">
        <v>5</v>
      </c>
      <c r="W4" s="107" t="s">
        <v>24</v>
      </c>
      <c r="X4" s="108" t="s">
        <v>5</v>
      </c>
      <c r="Y4" s="109" t="s">
        <v>15</v>
      </c>
      <c r="Z4" s="108" t="s">
        <v>5</v>
      </c>
      <c r="AA4" s="109" t="s">
        <v>16</v>
      </c>
      <c r="AB4" s="108" t="s">
        <v>5</v>
      </c>
      <c r="AC4" s="109" t="s">
        <v>17</v>
      </c>
      <c r="AD4" s="108" t="s">
        <v>5</v>
      </c>
      <c r="AE4" s="109" t="s">
        <v>18</v>
      </c>
      <c r="AF4" s="134" t="s">
        <v>5</v>
      </c>
      <c r="AG4" s="109" t="s">
        <v>276</v>
      </c>
      <c r="AH4" s="134" t="s">
        <v>5</v>
      </c>
    </row>
    <row r="5" spans="1:34" ht="13.2" customHeight="1" x14ac:dyDescent="0.25">
      <c r="A5" s="436">
        <v>1</v>
      </c>
      <c r="B5" s="440" t="s">
        <v>126</v>
      </c>
      <c r="C5" s="221" t="s">
        <v>77</v>
      </c>
      <c r="D5" s="10">
        <f t="shared" ref="D5:D13" si="0">F5+E5</f>
        <v>140</v>
      </c>
      <c r="E5" s="29">
        <f>SUM(L5+P5+R5+V5+Z5+AD5)</f>
        <v>94</v>
      </c>
      <c r="F5" s="90">
        <f>H5+T5</f>
        <v>46</v>
      </c>
      <c r="G5" s="45">
        <v>1</v>
      </c>
      <c r="H5" s="339">
        <v>21</v>
      </c>
      <c r="I5" s="11" t="s">
        <v>238</v>
      </c>
      <c r="J5" s="12">
        <v>6</v>
      </c>
      <c r="K5" s="93">
        <v>1</v>
      </c>
      <c r="L5" s="338">
        <v>24</v>
      </c>
      <c r="M5" s="17" t="s">
        <v>238</v>
      </c>
      <c r="N5" s="16">
        <v>5</v>
      </c>
      <c r="O5" s="17">
        <v>1</v>
      </c>
      <c r="P5" s="338">
        <v>24</v>
      </c>
      <c r="Q5" s="17" t="s">
        <v>237</v>
      </c>
      <c r="R5" s="408">
        <v>8</v>
      </c>
      <c r="S5" s="17">
        <v>1</v>
      </c>
      <c r="T5" s="406">
        <v>25</v>
      </c>
      <c r="U5" s="19">
        <v>2</v>
      </c>
      <c r="V5" s="343">
        <v>21</v>
      </c>
      <c r="W5" s="64" t="s">
        <v>238</v>
      </c>
      <c r="X5" s="321">
        <v>4</v>
      </c>
      <c r="Y5" s="21" t="s">
        <v>239</v>
      </c>
      <c r="Z5" s="343">
        <v>8</v>
      </c>
      <c r="AA5" s="64" t="s">
        <v>237</v>
      </c>
      <c r="AB5" s="321">
        <v>7</v>
      </c>
      <c r="AC5" s="21" t="s">
        <v>260</v>
      </c>
      <c r="AD5" s="343">
        <v>9</v>
      </c>
      <c r="AE5" s="64" t="s">
        <v>237</v>
      </c>
      <c r="AF5" s="321">
        <v>7</v>
      </c>
      <c r="AG5" s="21"/>
      <c r="AH5" s="266"/>
    </row>
    <row r="6" spans="1:34" ht="13.2" customHeight="1" x14ac:dyDescent="0.25">
      <c r="A6" s="436">
        <v>2</v>
      </c>
      <c r="B6" s="440" t="s">
        <v>127</v>
      </c>
      <c r="C6" s="267" t="s">
        <v>37</v>
      </c>
      <c r="D6" s="10">
        <f t="shared" si="0"/>
        <v>84</v>
      </c>
      <c r="E6" s="29">
        <f>SUM(L6+P6+V6+Z6+AD6+AF6)</f>
        <v>70</v>
      </c>
      <c r="F6" s="90">
        <f>H6+T6</f>
        <v>14</v>
      </c>
      <c r="G6" s="45">
        <v>10</v>
      </c>
      <c r="H6" s="339">
        <v>5</v>
      </c>
      <c r="I6" s="11">
        <v>4</v>
      </c>
      <c r="J6" s="12">
        <v>3</v>
      </c>
      <c r="K6" s="93">
        <v>5</v>
      </c>
      <c r="L6" s="338">
        <v>13</v>
      </c>
      <c r="M6" s="17"/>
      <c r="N6" s="16"/>
      <c r="O6" s="17">
        <v>6</v>
      </c>
      <c r="P6" s="338">
        <v>12</v>
      </c>
      <c r="Q6" s="17">
        <v>4</v>
      </c>
      <c r="R6" s="18">
        <v>3</v>
      </c>
      <c r="S6" s="17">
        <v>10</v>
      </c>
      <c r="T6" s="406">
        <v>9</v>
      </c>
      <c r="U6" s="19">
        <v>5</v>
      </c>
      <c r="V6" s="343">
        <v>14</v>
      </c>
      <c r="W6" s="64"/>
      <c r="X6" s="64"/>
      <c r="Y6" s="21">
        <v>3</v>
      </c>
      <c r="Z6" s="343">
        <v>15</v>
      </c>
      <c r="AA6" s="64">
        <v>3</v>
      </c>
      <c r="AB6" s="321">
        <v>5</v>
      </c>
      <c r="AC6" s="21">
        <v>6</v>
      </c>
      <c r="AD6" s="343">
        <v>11</v>
      </c>
      <c r="AE6" s="64">
        <v>3</v>
      </c>
      <c r="AF6" s="343">
        <v>5</v>
      </c>
      <c r="AG6" s="21">
        <v>3</v>
      </c>
      <c r="AH6" s="266">
        <v>1</v>
      </c>
    </row>
    <row r="7" spans="1:34" ht="13.2" customHeight="1" x14ac:dyDescent="0.25">
      <c r="A7" s="436">
        <v>3</v>
      </c>
      <c r="B7" s="440" t="s">
        <v>128</v>
      </c>
      <c r="C7" s="267" t="s">
        <v>84</v>
      </c>
      <c r="D7" s="10">
        <f t="shared" si="0"/>
        <v>72</v>
      </c>
      <c r="E7" s="29">
        <f>SUM(L7+P7+R7+V7+Z7+AD7)</f>
        <v>54</v>
      </c>
      <c r="F7" s="90">
        <f>H7+T7</f>
        <v>18</v>
      </c>
      <c r="G7" s="45">
        <v>7</v>
      </c>
      <c r="H7" s="339">
        <v>8</v>
      </c>
      <c r="I7" s="11">
        <v>3</v>
      </c>
      <c r="J7" s="12">
        <v>5</v>
      </c>
      <c r="K7" s="93">
        <v>11</v>
      </c>
      <c r="L7" s="338">
        <v>7</v>
      </c>
      <c r="M7" s="17"/>
      <c r="N7" s="16"/>
      <c r="O7" s="17">
        <v>10</v>
      </c>
      <c r="P7" s="338">
        <v>8</v>
      </c>
      <c r="Q7" s="17">
        <v>3</v>
      </c>
      <c r="R7" s="408">
        <v>5</v>
      </c>
      <c r="S7" s="17">
        <v>9</v>
      </c>
      <c r="T7" s="406">
        <v>10</v>
      </c>
      <c r="U7" s="19">
        <v>9</v>
      </c>
      <c r="V7" s="343">
        <v>10</v>
      </c>
      <c r="W7" s="64"/>
      <c r="X7" s="64"/>
      <c r="Y7" s="21">
        <v>6</v>
      </c>
      <c r="Z7" s="343">
        <v>11</v>
      </c>
      <c r="AA7" s="64">
        <v>4</v>
      </c>
      <c r="AB7" s="321">
        <v>3</v>
      </c>
      <c r="AC7" s="21">
        <v>4</v>
      </c>
      <c r="AD7" s="343">
        <v>13</v>
      </c>
      <c r="AE7" s="64">
        <v>4</v>
      </c>
      <c r="AF7" s="321">
        <v>3</v>
      </c>
      <c r="AG7" s="21">
        <v>2</v>
      </c>
      <c r="AH7" s="36">
        <v>3</v>
      </c>
    </row>
    <row r="8" spans="1:34" ht="13.2" customHeight="1" x14ac:dyDescent="0.25">
      <c r="A8" s="436">
        <v>4</v>
      </c>
      <c r="B8" s="439" t="s">
        <v>167</v>
      </c>
      <c r="C8" s="249" t="s">
        <v>37</v>
      </c>
      <c r="D8" s="10">
        <f t="shared" si="0"/>
        <v>69</v>
      </c>
      <c r="E8" s="29">
        <f>SUM(L8+P8+R8+V8+Z8+AD8)</f>
        <v>52</v>
      </c>
      <c r="F8" s="90">
        <f>H8+T8</f>
        <v>17</v>
      </c>
      <c r="G8" s="45">
        <v>9</v>
      </c>
      <c r="H8" s="339">
        <v>6</v>
      </c>
      <c r="I8" s="11">
        <v>5</v>
      </c>
      <c r="J8" s="12">
        <v>2</v>
      </c>
      <c r="K8" s="93">
        <v>8</v>
      </c>
      <c r="L8" s="338">
        <v>10</v>
      </c>
      <c r="M8" s="17"/>
      <c r="N8" s="16"/>
      <c r="O8" s="17">
        <v>8</v>
      </c>
      <c r="P8" s="338">
        <v>10</v>
      </c>
      <c r="Q8" s="17">
        <v>5</v>
      </c>
      <c r="R8" s="408">
        <v>2</v>
      </c>
      <c r="S8" s="17">
        <v>8</v>
      </c>
      <c r="T8" s="406">
        <v>11</v>
      </c>
      <c r="U8" s="19">
        <v>6</v>
      </c>
      <c r="V8" s="343">
        <v>13</v>
      </c>
      <c r="W8" s="64"/>
      <c r="X8" s="64"/>
      <c r="Y8" s="21">
        <v>8</v>
      </c>
      <c r="Z8" s="343">
        <v>9</v>
      </c>
      <c r="AA8" s="21">
        <v>5</v>
      </c>
      <c r="AB8" s="321">
        <v>2</v>
      </c>
      <c r="AC8" s="21">
        <v>9</v>
      </c>
      <c r="AD8" s="343">
        <v>8</v>
      </c>
      <c r="AE8" s="64">
        <v>5</v>
      </c>
      <c r="AF8" s="321">
        <v>2</v>
      </c>
      <c r="AG8" s="21">
        <v>3</v>
      </c>
      <c r="AH8" s="266">
        <v>1</v>
      </c>
    </row>
    <row r="9" spans="1:34" ht="13.2" customHeight="1" x14ac:dyDescent="0.25">
      <c r="A9" s="1">
        <v>5</v>
      </c>
      <c r="B9" s="136" t="s">
        <v>129</v>
      </c>
      <c r="C9" s="221" t="s">
        <v>37</v>
      </c>
      <c r="D9" s="10">
        <f t="shared" si="0"/>
        <v>38</v>
      </c>
      <c r="E9" s="29">
        <f>SUM(P9+R9+V9+Z9+AB9+AF9)</f>
        <v>29</v>
      </c>
      <c r="F9" s="90">
        <f>J9+T9</f>
        <v>9</v>
      </c>
      <c r="G9" s="45">
        <v>13</v>
      </c>
      <c r="H9" s="13">
        <v>2</v>
      </c>
      <c r="I9" s="11">
        <v>4</v>
      </c>
      <c r="J9" s="340">
        <v>3</v>
      </c>
      <c r="K9" s="93">
        <v>16</v>
      </c>
      <c r="L9" s="16">
        <v>2</v>
      </c>
      <c r="M9" s="17"/>
      <c r="N9" s="16"/>
      <c r="O9" s="17">
        <v>14</v>
      </c>
      <c r="P9" s="338">
        <v>4</v>
      </c>
      <c r="Q9" s="17">
        <v>4</v>
      </c>
      <c r="R9" s="408">
        <v>3</v>
      </c>
      <c r="S9" s="17">
        <v>13</v>
      </c>
      <c r="T9" s="406">
        <v>6</v>
      </c>
      <c r="U9" s="19">
        <v>13</v>
      </c>
      <c r="V9" s="343">
        <v>6</v>
      </c>
      <c r="W9" s="64"/>
      <c r="X9" s="64"/>
      <c r="Y9" s="21">
        <v>11</v>
      </c>
      <c r="Z9" s="343">
        <v>6</v>
      </c>
      <c r="AA9" s="64">
        <v>3</v>
      </c>
      <c r="AB9" s="343">
        <v>5</v>
      </c>
      <c r="AC9" s="21">
        <v>14</v>
      </c>
      <c r="AD9" s="321">
        <v>3</v>
      </c>
      <c r="AE9" s="64">
        <v>3</v>
      </c>
      <c r="AF9" s="343">
        <v>5</v>
      </c>
      <c r="AG9" s="21">
        <v>3</v>
      </c>
      <c r="AH9" s="266">
        <v>1</v>
      </c>
    </row>
    <row r="10" spans="1:34" ht="13.2" customHeight="1" x14ac:dyDescent="0.25">
      <c r="A10" s="1">
        <v>6</v>
      </c>
      <c r="B10" s="138" t="s">
        <v>170</v>
      </c>
      <c r="C10" s="249" t="s">
        <v>41</v>
      </c>
      <c r="D10" s="10">
        <f t="shared" si="0"/>
        <v>30</v>
      </c>
      <c r="E10" s="29">
        <f>SUM(L10+P10+V10+Z10+AD10)</f>
        <v>27</v>
      </c>
      <c r="F10" s="90">
        <f>T10</f>
        <v>3</v>
      </c>
      <c r="G10" s="45"/>
      <c r="H10" s="13"/>
      <c r="I10" s="11"/>
      <c r="J10" s="12"/>
      <c r="K10" s="93">
        <v>15</v>
      </c>
      <c r="L10" s="338">
        <v>3</v>
      </c>
      <c r="M10" s="17"/>
      <c r="N10" s="16"/>
      <c r="O10" s="17">
        <v>15</v>
      </c>
      <c r="P10" s="338">
        <v>3</v>
      </c>
      <c r="Q10" s="17"/>
      <c r="R10" s="18"/>
      <c r="S10" s="17">
        <v>16</v>
      </c>
      <c r="T10" s="406">
        <v>3</v>
      </c>
      <c r="U10" s="19">
        <v>12</v>
      </c>
      <c r="V10" s="343">
        <v>7</v>
      </c>
      <c r="W10" s="64"/>
      <c r="X10" s="64"/>
      <c r="Y10" s="21">
        <v>10</v>
      </c>
      <c r="Z10" s="343">
        <v>7</v>
      </c>
      <c r="AA10" s="64"/>
      <c r="AB10" s="64"/>
      <c r="AC10" s="21">
        <v>10</v>
      </c>
      <c r="AD10" s="343">
        <v>7</v>
      </c>
      <c r="AE10" s="64"/>
      <c r="AF10" s="321"/>
      <c r="AG10" s="21"/>
      <c r="AH10" s="266"/>
    </row>
    <row r="11" spans="1:34" ht="13.2" customHeight="1" x14ac:dyDescent="0.25">
      <c r="A11" s="1">
        <v>7</v>
      </c>
      <c r="B11" s="268" t="s">
        <v>130</v>
      </c>
      <c r="C11" s="221" t="s">
        <v>34</v>
      </c>
      <c r="D11" s="10">
        <f t="shared" si="0"/>
        <v>27</v>
      </c>
      <c r="E11" s="29">
        <f>SUM(L11+P11+R11+V11+Z11+AD11)</f>
        <v>22</v>
      </c>
      <c r="F11" s="90">
        <f>H11+T11</f>
        <v>5</v>
      </c>
      <c r="G11" s="45">
        <v>12</v>
      </c>
      <c r="H11" s="339">
        <v>3</v>
      </c>
      <c r="I11" s="11">
        <v>6</v>
      </c>
      <c r="J11" s="12">
        <v>1</v>
      </c>
      <c r="K11" s="93">
        <v>13</v>
      </c>
      <c r="L11" s="338">
        <v>5</v>
      </c>
      <c r="M11" s="17"/>
      <c r="N11" s="16"/>
      <c r="O11" s="17">
        <v>13</v>
      </c>
      <c r="P11" s="338">
        <v>5</v>
      </c>
      <c r="Q11" s="17">
        <v>6</v>
      </c>
      <c r="R11" s="408">
        <v>1</v>
      </c>
      <c r="S11" s="17">
        <v>17</v>
      </c>
      <c r="T11" s="406">
        <v>2</v>
      </c>
      <c r="U11" s="30">
        <v>14</v>
      </c>
      <c r="V11" s="343">
        <v>5</v>
      </c>
      <c r="W11" s="64"/>
      <c r="X11" s="64"/>
      <c r="Y11" s="28">
        <v>15</v>
      </c>
      <c r="Z11" s="343">
        <v>2</v>
      </c>
      <c r="AA11" s="64">
        <v>6</v>
      </c>
      <c r="AB11" s="321">
        <v>1</v>
      </c>
      <c r="AC11" s="28">
        <v>13</v>
      </c>
      <c r="AD11" s="343">
        <v>4</v>
      </c>
      <c r="AE11" s="64">
        <v>6</v>
      </c>
      <c r="AF11" s="321">
        <v>1</v>
      </c>
      <c r="AG11" s="28"/>
      <c r="AH11" s="266"/>
    </row>
    <row r="12" spans="1:34" ht="13.2" customHeight="1" x14ac:dyDescent="0.25">
      <c r="A12" s="1">
        <v>8</v>
      </c>
      <c r="B12" s="138" t="s">
        <v>132</v>
      </c>
      <c r="C12" s="221" t="s">
        <v>40</v>
      </c>
      <c r="D12" s="10">
        <f t="shared" si="0"/>
        <v>20</v>
      </c>
      <c r="E12" s="29">
        <f>SUM(L12+P12+R12+V12+Z12+AD12)</f>
        <v>14</v>
      </c>
      <c r="F12" s="90">
        <f>J12+T12</f>
        <v>6</v>
      </c>
      <c r="G12" s="45">
        <v>0</v>
      </c>
      <c r="H12" s="13">
        <v>0</v>
      </c>
      <c r="I12" s="11">
        <v>6</v>
      </c>
      <c r="J12" s="340">
        <v>1</v>
      </c>
      <c r="K12" s="93">
        <v>14</v>
      </c>
      <c r="L12" s="338">
        <v>4</v>
      </c>
      <c r="M12" s="17"/>
      <c r="N12" s="16"/>
      <c r="O12" s="17">
        <v>16</v>
      </c>
      <c r="P12" s="338">
        <v>2</v>
      </c>
      <c r="Q12" s="17">
        <v>6</v>
      </c>
      <c r="R12" s="408">
        <v>1</v>
      </c>
      <c r="S12" s="17">
        <v>14</v>
      </c>
      <c r="T12" s="406">
        <v>5</v>
      </c>
      <c r="U12" s="19">
        <v>17</v>
      </c>
      <c r="V12" s="343">
        <v>2</v>
      </c>
      <c r="W12" s="64"/>
      <c r="X12" s="64"/>
      <c r="Y12" s="21">
        <v>14</v>
      </c>
      <c r="Z12" s="343">
        <v>3</v>
      </c>
      <c r="AA12" s="64">
        <v>6</v>
      </c>
      <c r="AB12" s="321">
        <v>1</v>
      </c>
      <c r="AC12" s="21">
        <v>15</v>
      </c>
      <c r="AD12" s="343">
        <v>2</v>
      </c>
      <c r="AE12" s="64">
        <v>6</v>
      </c>
      <c r="AF12" s="321">
        <v>1</v>
      </c>
      <c r="AG12" s="21"/>
      <c r="AH12" s="266"/>
    </row>
    <row r="13" spans="1:34" ht="13.2" customHeight="1" x14ac:dyDescent="0.25">
      <c r="A13" s="1">
        <v>9</v>
      </c>
      <c r="B13" s="136" t="s">
        <v>176</v>
      </c>
      <c r="C13" s="221" t="s">
        <v>32</v>
      </c>
      <c r="D13" s="10">
        <f t="shared" si="0"/>
        <v>6</v>
      </c>
      <c r="E13" s="29">
        <f>SUM(L13+P13+V13+Z13)</f>
        <v>4</v>
      </c>
      <c r="F13" s="90">
        <f>H13+T13</f>
        <v>2</v>
      </c>
      <c r="G13" s="45">
        <v>14</v>
      </c>
      <c r="H13" s="339">
        <v>1</v>
      </c>
      <c r="I13" s="11">
        <v>0</v>
      </c>
      <c r="J13" s="12">
        <v>0</v>
      </c>
      <c r="K13" s="93">
        <v>17</v>
      </c>
      <c r="L13" s="338">
        <v>1</v>
      </c>
      <c r="M13" s="17"/>
      <c r="N13" s="16"/>
      <c r="O13" s="17">
        <v>17</v>
      </c>
      <c r="P13" s="338">
        <v>1</v>
      </c>
      <c r="Q13" s="15"/>
      <c r="R13" s="18"/>
      <c r="S13" s="17">
        <v>18</v>
      </c>
      <c r="T13" s="406">
        <v>1</v>
      </c>
      <c r="U13" s="19">
        <v>18</v>
      </c>
      <c r="V13" s="343">
        <v>1</v>
      </c>
      <c r="W13" s="64"/>
      <c r="X13" s="64"/>
      <c r="Y13" s="21">
        <v>16</v>
      </c>
      <c r="Z13" s="343">
        <v>1</v>
      </c>
      <c r="AA13" s="64"/>
      <c r="AB13" s="64"/>
      <c r="AC13" s="21"/>
      <c r="AD13" s="404"/>
      <c r="AE13" s="91"/>
      <c r="AF13" s="404"/>
      <c r="AG13" s="21"/>
      <c r="AH13" s="266"/>
    </row>
    <row r="14" spans="1:34" s="2" customFormat="1" ht="13.2" customHeight="1" x14ac:dyDescent="0.25">
      <c r="B14" s="173"/>
      <c r="C14" s="173"/>
      <c r="D14" s="173"/>
      <c r="E14" s="173"/>
      <c r="F14" s="173"/>
      <c r="G14" s="191"/>
      <c r="H14" s="117"/>
      <c r="I14" s="116"/>
      <c r="J14" s="192"/>
      <c r="K14" s="197"/>
      <c r="L14" s="119"/>
      <c r="M14" s="118"/>
      <c r="N14" s="119"/>
      <c r="O14" s="118"/>
      <c r="P14" s="119"/>
      <c r="Q14" s="118"/>
      <c r="R14" s="254"/>
      <c r="S14" s="118"/>
      <c r="T14" s="292"/>
      <c r="U14" s="225"/>
      <c r="V14" s="121"/>
      <c r="W14" s="121"/>
      <c r="X14" s="121"/>
      <c r="Y14" s="120"/>
      <c r="Z14" s="401"/>
      <c r="AA14" s="121"/>
      <c r="AB14" s="121"/>
      <c r="AC14" s="120"/>
      <c r="AD14" s="401"/>
      <c r="AE14" s="121"/>
      <c r="AF14" s="401"/>
      <c r="AG14" s="120"/>
      <c r="AH14" s="226"/>
    </row>
    <row r="15" spans="1:34" s="2" customFormat="1" ht="13.2" customHeight="1" x14ac:dyDescent="0.25">
      <c r="B15" s="173"/>
      <c r="C15" s="173"/>
      <c r="D15" s="173"/>
      <c r="E15" s="173"/>
      <c r="F15" s="173"/>
      <c r="G15" s="191"/>
      <c r="H15" s="117"/>
      <c r="I15" s="116"/>
      <c r="J15" s="192"/>
      <c r="K15" s="197"/>
      <c r="L15" s="119"/>
      <c r="M15" s="118"/>
      <c r="N15" s="119"/>
      <c r="O15" s="118"/>
      <c r="P15" s="119"/>
      <c r="Q15" s="118"/>
      <c r="R15" s="254"/>
      <c r="S15" s="119"/>
      <c r="T15" s="292"/>
      <c r="U15" s="225"/>
      <c r="V15" s="121"/>
      <c r="W15" s="121"/>
      <c r="X15" s="121"/>
      <c r="Y15" s="120"/>
      <c r="Z15" s="401"/>
      <c r="AA15" s="121"/>
      <c r="AB15" s="121"/>
      <c r="AC15" s="120"/>
      <c r="AD15" s="401"/>
      <c r="AE15" s="121"/>
      <c r="AF15" s="401"/>
      <c r="AG15" s="120"/>
      <c r="AH15" s="226"/>
    </row>
    <row r="16" spans="1:34" s="2" customFormat="1" ht="13.2" customHeight="1" x14ac:dyDescent="0.25">
      <c r="B16" s="173"/>
      <c r="C16" s="173"/>
      <c r="D16" s="173"/>
      <c r="E16" s="173"/>
      <c r="F16" s="173"/>
      <c r="G16" s="191"/>
      <c r="H16" s="117"/>
      <c r="I16" s="116"/>
      <c r="J16" s="192"/>
      <c r="K16" s="197"/>
      <c r="L16" s="119"/>
      <c r="M16" s="118"/>
      <c r="N16" s="119"/>
      <c r="O16" s="118"/>
      <c r="P16" s="119"/>
      <c r="Q16" s="118"/>
      <c r="R16" s="254"/>
      <c r="S16" s="119"/>
      <c r="T16" s="292"/>
      <c r="U16" s="225"/>
      <c r="V16" s="121"/>
      <c r="W16" s="121"/>
      <c r="X16" s="121"/>
      <c r="Y16" s="120"/>
      <c r="Z16" s="401"/>
      <c r="AA16" s="121"/>
      <c r="AB16" s="121"/>
      <c r="AC16" s="120"/>
      <c r="AD16" s="401"/>
      <c r="AE16" s="121"/>
      <c r="AF16" s="401"/>
      <c r="AG16" s="120"/>
      <c r="AH16" s="226"/>
    </row>
    <row r="17" spans="2:34" s="2" customFormat="1" ht="13.2" customHeight="1" x14ac:dyDescent="0.25">
      <c r="B17" s="173"/>
      <c r="C17" s="173"/>
      <c r="D17" s="173"/>
      <c r="E17" s="173"/>
      <c r="F17" s="173"/>
      <c r="G17" s="191"/>
      <c r="H17" s="117"/>
      <c r="I17" s="116"/>
      <c r="J17" s="192"/>
      <c r="K17" s="197"/>
      <c r="L17" s="119"/>
      <c r="M17" s="118"/>
      <c r="N17" s="119"/>
      <c r="O17" s="118"/>
      <c r="P17" s="119"/>
      <c r="Q17" s="118"/>
      <c r="R17" s="254"/>
      <c r="S17" s="119"/>
      <c r="T17" s="292"/>
      <c r="U17" s="225"/>
      <c r="V17" s="121"/>
      <c r="W17" s="121"/>
      <c r="X17" s="121"/>
      <c r="Y17" s="120"/>
      <c r="Z17" s="401"/>
      <c r="AA17" s="121"/>
      <c r="AB17" s="121"/>
      <c r="AC17" s="120"/>
      <c r="AD17" s="401"/>
      <c r="AE17" s="121"/>
      <c r="AF17" s="401"/>
      <c r="AG17" s="120"/>
      <c r="AH17" s="226"/>
    </row>
    <row r="18" spans="2:34" s="2" customFormat="1" ht="13.2" customHeight="1" thickBot="1" x14ac:dyDescent="0.3">
      <c r="B18" s="174"/>
      <c r="C18" s="174"/>
      <c r="D18" s="174"/>
      <c r="E18" s="174"/>
      <c r="F18" s="174"/>
      <c r="G18" s="204"/>
      <c r="H18" s="205"/>
      <c r="I18" s="206"/>
      <c r="J18" s="207"/>
      <c r="K18" s="210"/>
      <c r="L18" s="212"/>
      <c r="M18" s="211"/>
      <c r="N18" s="212"/>
      <c r="O18" s="211"/>
      <c r="P18" s="212"/>
      <c r="Q18" s="211"/>
      <c r="R18" s="274"/>
      <c r="S18" s="212"/>
      <c r="T18" s="293"/>
      <c r="U18" s="231"/>
      <c r="V18" s="232"/>
      <c r="W18" s="232"/>
      <c r="X18" s="232"/>
      <c r="Y18" s="233"/>
      <c r="Z18" s="402"/>
      <c r="AA18" s="232"/>
      <c r="AB18" s="232"/>
      <c r="AC18" s="233"/>
      <c r="AD18" s="402"/>
      <c r="AE18" s="232"/>
      <c r="AF18" s="402"/>
      <c r="AG18" s="233"/>
      <c r="AH18" s="234"/>
    </row>
    <row r="21" spans="2:34" x14ac:dyDescent="0.25">
      <c r="O21" s="61"/>
      <c r="P21" s="61"/>
      <c r="Q21" s="46"/>
      <c r="R21" s="42"/>
      <c r="S21" s="42"/>
      <c r="T21" s="42"/>
      <c r="U21" s="54"/>
      <c r="V21" s="54"/>
      <c r="W21" s="54"/>
      <c r="X21" s="54"/>
      <c r="AC21" s="56"/>
      <c r="AD21" s="56"/>
      <c r="AE21" s="56"/>
      <c r="AF21" s="56"/>
      <c r="AG21" s="55"/>
      <c r="AH21" s="1"/>
    </row>
    <row r="22" spans="2:34" x14ac:dyDescent="0.25">
      <c r="H22" s="42"/>
      <c r="K22" s="42"/>
      <c r="L22" s="43"/>
      <c r="Q22" s="47"/>
      <c r="U22" s="54"/>
      <c r="V22" s="54"/>
      <c r="W22" s="54"/>
      <c r="X22" s="54"/>
      <c r="AG22" s="54"/>
      <c r="AH22" s="1"/>
    </row>
    <row r="23" spans="2:34" x14ac:dyDescent="0.25">
      <c r="U23" s="56"/>
      <c r="V23" s="56"/>
      <c r="W23" s="56"/>
      <c r="X23" s="56"/>
      <c r="AC23" s="50"/>
      <c r="AD23" s="50"/>
      <c r="AE23" s="50"/>
      <c r="AF23" s="50"/>
      <c r="AG23" s="54"/>
      <c r="AH23" s="1"/>
    </row>
    <row r="24" spans="2:34" x14ac:dyDescent="0.25">
      <c r="AG24" s="54"/>
      <c r="AH24" s="1"/>
    </row>
    <row r="25" spans="2:34" x14ac:dyDescent="0.25">
      <c r="M25" s="42"/>
      <c r="N25" s="42"/>
      <c r="Q25" s="42"/>
      <c r="R25" s="42"/>
      <c r="S25" s="42"/>
      <c r="T25" s="42"/>
      <c r="AG25" s="56"/>
      <c r="AH25" s="1"/>
    </row>
    <row r="26" spans="2:34" x14ac:dyDescent="0.25">
      <c r="AH26" s="1"/>
    </row>
    <row r="27" spans="2:34" x14ac:dyDescent="0.25">
      <c r="AH27" s="1"/>
    </row>
    <row r="28" spans="2:34" x14ac:dyDescent="0.25">
      <c r="AH28" s="1"/>
    </row>
    <row r="29" spans="2:34" x14ac:dyDescent="0.25">
      <c r="AH29" s="1"/>
    </row>
    <row r="30" spans="2:34" x14ac:dyDescent="0.25">
      <c r="AH30" s="1"/>
    </row>
    <row r="31" spans="2:34" x14ac:dyDescent="0.25">
      <c r="AH31" s="1"/>
    </row>
    <row r="32" spans="2:34" x14ac:dyDescent="0.25">
      <c r="AH32" s="1"/>
    </row>
    <row r="33" spans="6:34" x14ac:dyDescent="0.25">
      <c r="AH33" s="1"/>
    </row>
    <row r="34" spans="6:34" x14ac:dyDescent="0.25">
      <c r="AH34" s="1"/>
    </row>
    <row r="35" spans="6:34" x14ac:dyDescent="0.25">
      <c r="AH35" s="1"/>
    </row>
    <row r="36" spans="6:34" x14ac:dyDescent="0.25">
      <c r="AH36" s="1"/>
    </row>
    <row r="37" spans="6:34" x14ac:dyDescent="0.25">
      <c r="AH37" s="1"/>
    </row>
    <row r="38" spans="6:34" x14ac:dyDescent="0.25">
      <c r="AH38" s="1"/>
    </row>
    <row r="39" spans="6:34" x14ac:dyDescent="0.25">
      <c r="AH39" s="1"/>
    </row>
    <row r="40" spans="6:34" x14ac:dyDescent="0.25">
      <c r="AH40" s="1"/>
    </row>
    <row r="43" spans="6:34" x14ac:dyDescent="0.25">
      <c r="F43" s="47"/>
      <c r="G43" s="47"/>
    </row>
    <row r="44" spans="6:34" x14ac:dyDescent="0.25">
      <c r="F44" s="47"/>
      <c r="G44" s="47"/>
    </row>
    <row r="45" spans="6:34" x14ac:dyDescent="0.25">
      <c r="F45" s="47"/>
      <c r="G45" s="47"/>
    </row>
    <row r="46" spans="6:34" x14ac:dyDescent="0.25">
      <c r="F46" s="47"/>
      <c r="G46" s="47"/>
    </row>
    <row r="47" spans="6:34" x14ac:dyDescent="0.25">
      <c r="F47" s="47"/>
      <c r="G47" s="47"/>
    </row>
    <row r="48" spans="6:34" x14ac:dyDescent="0.25">
      <c r="F48" s="47"/>
      <c r="G48" s="47"/>
    </row>
    <row r="49" spans="6:7" x14ac:dyDescent="0.25">
      <c r="F49" s="47"/>
      <c r="G49" s="47"/>
    </row>
    <row r="50" spans="6:7" x14ac:dyDescent="0.25">
      <c r="F50" s="47"/>
      <c r="G50" s="47"/>
    </row>
    <row r="51" spans="6:7" x14ac:dyDescent="0.25">
      <c r="F51" s="47"/>
      <c r="G51" s="47"/>
    </row>
    <row r="52" spans="6:7" x14ac:dyDescent="0.25">
      <c r="F52" s="47"/>
      <c r="G52" s="47"/>
    </row>
    <row r="53" spans="6:7" x14ac:dyDescent="0.25">
      <c r="F53" s="47"/>
      <c r="G53" s="47"/>
    </row>
    <row r="54" spans="6:7" x14ac:dyDescent="0.25">
      <c r="F54" s="47"/>
      <c r="G54" s="47"/>
    </row>
    <row r="55" spans="6:7" x14ac:dyDescent="0.25">
      <c r="F55" s="47"/>
      <c r="G55" s="47"/>
    </row>
    <row r="56" spans="6:7" x14ac:dyDescent="0.25">
      <c r="F56" s="47"/>
      <c r="G56" s="47"/>
    </row>
    <row r="57" spans="6:7" x14ac:dyDescent="0.25">
      <c r="F57" s="47"/>
      <c r="G57" s="47"/>
    </row>
    <row r="58" spans="6:7" x14ac:dyDescent="0.25">
      <c r="F58" s="47"/>
      <c r="G58" s="47"/>
    </row>
    <row r="59" spans="6:7" x14ac:dyDescent="0.25">
      <c r="F59" s="47"/>
      <c r="G59" s="47"/>
    </row>
    <row r="60" spans="6:7" x14ac:dyDescent="0.25">
      <c r="F60" s="47"/>
      <c r="G60" s="47"/>
    </row>
    <row r="61" spans="6:7" x14ac:dyDescent="0.25">
      <c r="F61" s="47"/>
      <c r="G61" s="47"/>
    </row>
    <row r="62" spans="6:7" x14ac:dyDescent="0.25">
      <c r="F62" s="47"/>
      <c r="G62" s="47"/>
    </row>
    <row r="63" spans="6:7" x14ac:dyDescent="0.25">
      <c r="F63" s="47"/>
      <c r="G63" s="47"/>
    </row>
    <row r="64" spans="6:7" x14ac:dyDescent="0.25">
      <c r="F64" s="47"/>
      <c r="G64" s="47"/>
    </row>
    <row r="65" spans="6:7" x14ac:dyDescent="0.25">
      <c r="F65" s="47"/>
      <c r="G65" s="47"/>
    </row>
    <row r="66" spans="6:7" x14ac:dyDescent="0.25">
      <c r="F66" s="47"/>
      <c r="G66" s="47"/>
    </row>
    <row r="67" spans="6:7" x14ac:dyDescent="0.25">
      <c r="F67" s="47"/>
      <c r="G67" s="47"/>
    </row>
    <row r="68" spans="6:7" x14ac:dyDescent="0.25">
      <c r="F68" s="47"/>
      <c r="G68" s="47"/>
    </row>
    <row r="69" spans="6:7" x14ac:dyDescent="0.25">
      <c r="F69" s="47"/>
      <c r="G69" s="47"/>
    </row>
    <row r="70" spans="6:7" x14ac:dyDescent="0.25">
      <c r="F70" s="47"/>
      <c r="G70" s="47"/>
    </row>
    <row r="71" spans="6:7" x14ac:dyDescent="0.25">
      <c r="F71" s="47"/>
      <c r="G71" s="47"/>
    </row>
    <row r="72" spans="6:7" x14ac:dyDescent="0.25">
      <c r="F72" s="47"/>
      <c r="G72" s="47"/>
    </row>
    <row r="73" spans="6:7" x14ac:dyDescent="0.25">
      <c r="F73" s="47"/>
      <c r="G73" s="47"/>
    </row>
    <row r="74" spans="6:7" x14ac:dyDescent="0.25">
      <c r="F74" s="47"/>
      <c r="G74" s="47"/>
    </row>
    <row r="75" spans="6:7" x14ac:dyDescent="0.25">
      <c r="F75" s="47"/>
      <c r="G75" s="47"/>
    </row>
    <row r="76" spans="6:7" x14ac:dyDescent="0.25">
      <c r="F76" s="47"/>
      <c r="G76" s="47"/>
    </row>
    <row r="77" spans="6:7" x14ac:dyDescent="0.25">
      <c r="F77" s="47"/>
      <c r="G77" s="47"/>
    </row>
    <row r="78" spans="6:7" x14ac:dyDescent="0.25">
      <c r="F78" s="47"/>
      <c r="G78" s="47"/>
    </row>
    <row r="79" spans="6:7" x14ac:dyDescent="0.25">
      <c r="F79" s="47"/>
      <c r="G79" s="47"/>
    </row>
    <row r="80" spans="6:7" x14ac:dyDescent="0.25">
      <c r="F80" s="47"/>
      <c r="G80" s="47"/>
    </row>
    <row r="81" spans="6:7" x14ac:dyDescent="0.25">
      <c r="F81" s="47"/>
      <c r="G81" s="47"/>
    </row>
    <row r="82" spans="6:7" x14ac:dyDescent="0.25">
      <c r="F82" s="47"/>
      <c r="G82" s="47"/>
    </row>
    <row r="83" spans="6:7" x14ac:dyDescent="0.25">
      <c r="F83" s="47"/>
      <c r="G83" s="47"/>
    </row>
    <row r="84" spans="6:7" x14ac:dyDescent="0.25">
      <c r="F84" s="47"/>
      <c r="G84" s="47"/>
    </row>
    <row r="85" spans="6:7" x14ac:dyDescent="0.25">
      <c r="F85" s="47"/>
      <c r="G85" s="47"/>
    </row>
    <row r="86" spans="6:7" x14ac:dyDescent="0.25">
      <c r="F86" s="47"/>
      <c r="G86" s="47"/>
    </row>
    <row r="87" spans="6:7" x14ac:dyDescent="0.25">
      <c r="F87" s="47"/>
      <c r="G87" s="47"/>
    </row>
    <row r="88" spans="6:7" x14ac:dyDescent="0.25">
      <c r="F88" s="47"/>
      <c r="G88" s="47"/>
    </row>
    <row r="89" spans="6:7" x14ac:dyDescent="0.25">
      <c r="F89" s="47"/>
      <c r="G89" s="47"/>
    </row>
    <row r="90" spans="6:7" x14ac:dyDescent="0.25">
      <c r="F90" s="47"/>
      <c r="G90" s="47"/>
    </row>
    <row r="91" spans="6:7" x14ac:dyDescent="0.25">
      <c r="F91" s="47"/>
      <c r="G91" s="47"/>
    </row>
    <row r="92" spans="6:7" x14ac:dyDescent="0.25">
      <c r="F92" s="47"/>
      <c r="G92" s="47"/>
    </row>
    <row r="93" spans="6:7" x14ac:dyDescent="0.25">
      <c r="F93" s="47"/>
      <c r="G93" s="47"/>
    </row>
    <row r="94" spans="6:7" x14ac:dyDescent="0.25">
      <c r="F94" s="47"/>
      <c r="G94" s="47"/>
    </row>
    <row r="95" spans="6:7" x14ac:dyDescent="0.25">
      <c r="F95" s="47"/>
      <c r="G95" s="47"/>
    </row>
    <row r="96" spans="6:7" x14ac:dyDescent="0.25">
      <c r="F96" s="47"/>
      <c r="G96" s="47"/>
    </row>
    <row r="97" spans="6:7" x14ac:dyDescent="0.25">
      <c r="F97" s="47"/>
      <c r="G97" s="47"/>
    </row>
    <row r="98" spans="6:7" x14ac:dyDescent="0.25">
      <c r="F98" s="47"/>
      <c r="G98" s="47"/>
    </row>
    <row r="99" spans="6:7" x14ac:dyDescent="0.25">
      <c r="F99" s="47"/>
      <c r="G99" s="47"/>
    </row>
    <row r="100" spans="6:7" x14ac:dyDescent="0.25">
      <c r="F100" s="47"/>
      <c r="G100" s="47"/>
    </row>
    <row r="101" spans="6:7" x14ac:dyDescent="0.25">
      <c r="F101" s="47"/>
      <c r="G101" s="47"/>
    </row>
    <row r="102" spans="6:7" x14ac:dyDescent="0.25">
      <c r="F102" s="47"/>
      <c r="G102" s="47"/>
    </row>
    <row r="103" spans="6:7" x14ac:dyDescent="0.25">
      <c r="F103" s="47"/>
      <c r="G103" s="47"/>
    </row>
    <row r="104" spans="6:7" x14ac:dyDescent="0.25">
      <c r="F104" s="47"/>
      <c r="G104" s="47"/>
    </row>
    <row r="105" spans="6:7" x14ac:dyDescent="0.25">
      <c r="F105" s="47"/>
      <c r="G105" s="47"/>
    </row>
    <row r="106" spans="6:7" x14ac:dyDescent="0.25">
      <c r="F106" s="47"/>
      <c r="G106" s="47"/>
    </row>
    <row r="107" spans="6:7" x14ac:dyDescent="0.25">
      <c r="F107" s="47"/>
      <c r="G107" s="47"/>
    </row>
    <row r="108" spans="6:7" x14ac:dyDescent="0.25">
      <c r="F108" s="47"/>
      <c r="G108" s="47"/>
    </row>
    <row r="109" spans="6:7" x14ac:dyDescent="0.25">
      <c r="F109" s="47"/>
      <c r="G109" s="47"/>
    </row>
    <row r="110" spans="6:7" x14ac:dyDescent="0.25">
      <c r="F110" s="47"/>
      <c r="G110" s="47"/>
    </row>
    <row r="111" spans="6:7" x14ac:dyDescent="0.25">
      <c r="F111" s="47"/>
      <c r="G111" s="47"/>
    </row>
    <row r="112" spans="6:7" x14ac:dyDescent="0.25">
      <c r="F112" s="47"/>
      <c r="G112" s="47"/>
    </row>
    <row r="113" spans="6:7" x14ac:dyDescent="0.25">
      <c r="F113" s="47"/>
      <c r="G113" s="47"/>
    </row>
    <row r="114" spans="6:7" x14ac:dyDescent="0.25">
      <c r="F114" s="47"/>
      <c r="G114" s="47"/>
    </row>
    <row r="115" spans="6:7" x14ac:dyDescent="0.25">
      <c r="F115" s="47"/>
      <c r="G115" s="47"/>
    </row>
    <row r="116" spans="6:7" x14ac:dyDescent="0.25">
      <c r="F116" s="47"/>
      <c r="G116" s="47"/>
    </row>
    <row r="117" spans="6:7" x14ac:dyDescent="0.25">
      <c r="F117" s="47"/>
      <c r="G117" s="47"/>
    </row>
    <row r="118" spans="6:7" x14ac:dyDescent="0.25">
      <c r="F118" s="47"/>
      <c r="G118" s="47"/>
    </row>
  </sheetData>
  <sortState ref="A5:AV13">
    <sortCondition descending="1" ref="D5:D13"/>
  </sortState>
  <mergeCells count="3">
    <mergeCell ref="G2:J2"/>
    <mergeCell ref="U2:AH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E6 F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6"/>
  <sheetViews>
    <sheetView zoomScaleNormal="100" workbookViewId="0">
      <pane xSplit="6" ySplit="2" topLeftCell="R3" activePane="bottomRight" state="frozen"/>
      <selection pane="topRight" activeCell="F1" sqref="F1"/>
      <selection pane="bottomLeft" activeCell="A2" sqref="A2"/>
      <selection pane="bottomRight" activeCell="AE1" sqref="AE1:AP1048576"/>
    </sheetView>
  </sheetViews>
  <sheetFormatPr defaultColWidth="9.109375" defaultRowHeight="13.2" x14ac:dyDescent="0.25"/>
  <cols>
    <col min="1" max="1" width="3.77734375" style="47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customWidth="1"/>
    <col min="20" max="20" width="3.77734375" customWidth="1"/>
    <col min="21" max="21" width="7.77734375" customWidth="1"/>
    <col min="22" max="22" width="3.77734375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9.109375" style="1"/>
    <col min="32" max="32" width="3.6640625" style="1" customWidth="1"/>
    <col min="33" max="16384" width="9.109375" style="1"/>
  </cols>
  <sheetData>
    <row r="1" spans="1:32" ht="13.8" thickBot="1" x14ac:dyDescent="0.3"/>
    <row r="2" spans="1:32" ht="13.2" customHeight="1" thickBot="1" x14ac:dyDescent="0.3">
      <c r="B2" s="70" t="s">
        <v>278</v>
      </c>
      <c r="C2" s="70"/>
      <c r="D2" s="70"/>
      <c r="E2" s="70"/>
      <c r="F2" s="70"/>
      <c r="G2" s="488" t="s">
        <v>259</v>
      </c>
      <c r="H2" s="489"/>
      <c r="I2" s="489"/>
      <c r="J2" s="490"/>
      <c r="K2" s="493" t="s">
        <v>258</v>
      </c>
      <c r="L2" s="502"/>
      <c r="M2" s="502"/>
      <c r="N2" s="502"/>
      <c r="O2" s="502"/>
      <c r="P2" s="502"/>
      <c r="Q2" s="502"/>
      <c r="R2" s="503"/>
      <c r="S2" s="496" t="s">
        <v>272</v>
      </c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8"/>
      <c r="AE2" s="95"/>
      <c r="AF2" s="95"/>
    </row>
    <row r="3" spans="1:32" ht="13.2" customHeight="1" x14ac:dyDescent="0.25">
      <c r="B3" s="350" t="s">
        <v>293</v>
      </c>
      <c r="C3" s="216"/>
      <c r="D3" s="187" t="s">
        <v>7</v>
      </c>
      <c r="E3" s="187" t="s">
        <v>11</v>
      </c>
      <c r="F3" s="187" t="s">
        <v>12</v>
      </c>
      <c r="G3" s="258" t="s">
        <v>6</v>
      </c>
      <c r="H3" s="148"/>
      <c r="I3" s="148" t="s">
        <v>6</v>
      </c>
      <c r="J3" s="259"/>
      <c r="K3" s="263" t="s">
        <v>6</v>
      </c>
      <c r="L3" s="149"/>
      <c r="M3" s="149" t="s">
        <v>6</v>
      </c>
      <c r="N3" s="149"/>
      <c r="O3" s="149" t="s">
        <v>6</v>
      </c>
      <c r="P3" s="149"/>
      <c r="Q3" s="149" t="s">
        <v>6</v>
      </c>
      <c r="R3" s="264"/>
      <c r="S3" s="255" t="s">
        <v>6</v>
      </c>
      <c r="T3" s="150"/>
      <c r="U3" s="150" t="s">
        <v>6</v>
      </c>
      <c r="V3" s="150"/>
      <c r="W3" s="150" t="s">
        <v>6</v>
      </c>
      <c r="X3" s="150"/>
      <c r="Y3" s="150" t="s">
        <v>6</v>
      </c>
      <c r="Z3" s="150"/>
      <c r="AA3" s="150" t="s">
        <v>6</v>
      </c>
      <c r="AB3" s="150"/>
      <c r="AC3" s="150" t="s">
        <v>6</v>
      </c>
      <c r="AD3" s="256"/>
    </row>
    <row r="4" spans="1:32" s="2" customFormat="1" ht="13.2" customHeight="1" x14ac:dyDescent="0.25">
      <c r="A4" s="7"/>
      <c r="B4" s="173" t="s">
        <v>0</v>
      </c>
      <c r="C4" s="173" t="s">
        <v>8</v>
      </c>
      <c r="D4" s="173" t="s">
        <v>5</v>
      </c>
      <c r="E4" s="173" t="s">
        <v>5</v>
      </c>
      <c r="F4" s="173" t="s">
        <v>5</v>
      </c>
      <c r="G4" s="191" t="s">
        <v>9</v>
      </c>
      <c r="H4" s="117" t="s">
        <v>5</v>
      </c>
      <c r="I4" s="116" t="s">
        <v>10</v>
      </c>
      <c r="J4" s="192" t="s">
        <v>5</v>
      </c>
      <c r="K4" s="140" t="s">
        <v>1</v>
      </c>
      <c r="L4" s="97" t="s">
        <v>5</v>
      </c>
      <c r="M4" s="98" t="s">
        <v>3</v>
      </c>
      <c r="N4" s="97" t="s">
        <v>5</v>
      </c>
      <c r="O4" s="158" t="s">
        <v>4</v>
      </c>
      <c r="P4" s="97" t="s">
        <v>5</v>
      </c>
      <c r="Q4" s="166" t="s">
        <v>252</v>
      </c>
      <c r="R4" s="141" t="s">
        <v>5</v>
      </c>
      <c r="S4" s="225" t="s">
        <v>19</v>
      </c>
      <c r="T4" s="121" t="s">
        <v>5</v>
      </c>
      <c r="U4" s="120" t="s">
        <v>1</v>
      </c>
      <c r="V4" s="121" t="s">
        <v>5</v>
      </c>
      <c r="W4" s="120" t="s">
        <v>2</v>
      </c>
      <c r="X4" s="121" t="s">
        <v>5</v>
      </c>
      <c r="Y4" s="120" t="s">
        <v>3</v>
      </c>
      <c r="Z4" s="121" t="s">
        <v>5</v>
      </c>
      <c r="AA4" s="120" t="s">
        <v>4</v>
      </c>
      <c r="AB4" s="121" t="s">
        <v>5</v>
      </c>
      <c r="AC4" s="120" t="s">
        <v>274</v>
      </c>
      <c r="AD4" s="226" t="s">
        <v>5</v>
      </c>
    </row>
    <row r="5" spans="1:32" ht="13.2" customHeight="1" x14ac:dyDescent="0.25">
      <c r="A5" s="443">
        <v>1</v>
      </c>
      <c r="B5" s="437" t="s">
        <v>119</v>
      </c>
      <c r="C5" s="221" t="s">
        <v>37</v>
      </c>
      <c r="D5" s="10">
        <f t="shared" ref="D5:D26" si="0">E5+F5</f>
        <v>122</v>
      </c>
      <c r="E5" s="29">
        <f>SUM(L5+N5+T5+V5+Z5+AB5)</f>
        <v>116</v>
      </c>
      <c r="F5" s="90">
        <f>J5+R5</f>
        <v>6</v>
      </c>
      <c r="G5" s="45">
        <v>0</v>
      </c>
      <c r="H5" s="13">
        <v>0</v>
      </c>
      <c r="I5" s="11">
        <v>10</v>
      </c>
      <c r="J5" s="340">
        <v>2</v>
      </c>
      <c r="K5" s="93">
        <v>4</v>
      </c>
      <c r="L5" s="338">
        <v>15</v>
      </c>
      <c r="M5" s="17">
        <v>5</v>
      </c>
      <c r="N5" s="338">
        <v>14</v>
      </c>
      <c r="O5" s="17">
        <v>2</v>
      </c>
      <c r="P5" s="16">
        <v>13</v>
      </c>
      <c r="Q5" s="17">
        <v>15</v>
      </c>
      <c r="R5" s="340">
        <v>4</v>
      </c>
      <c r="S5" s="19">
        <v>2</v>
      </c>
      <c r="T5" s="338">
        <v>21</v>
      </c>
      <c r="U5" s="21">
        <v>1</v>
      </c>
      <c r="V5" s="338">
        <v>25</v>
      </c>
      <c r="W5" s="21">
        <v>2</v>
      </c>
      <c r="X5" s="20">
        <v>13</v>
      </c>
      <c r="Y5" s="21">
        <v>1</v>
      </c>
      <c r="Z5" s="338">
        <v>25</v>
      </c>
      <c r="AA5" s="21">
        <v>1</v>
      </c>
      <c r="AB5" s="338">
        <v>16</v>
      </c>
      <c r="AC5" s="21">
        <v>1</v>
      </c>
      <c r="AD5" s="36">
        <v>8</v>
      </c>
    </row>
    <row r="6" spans="1:32" ht="13.2" customHeight="1" x14ac:dyDescent="0.25">
      <c r="A6" s="443">
        <v>2</v>
      </c>
      <c r="B6" s="440" t="s">
        <v>76</v>
      </c>
      <c r="C6" s="221" t="s">
        <v>32</v>
      </c>
      <c r="D6" s="10">
        <f t="shared" si="0"/>
        <v>115</v>
      </c>
      <c r="E6" s="29">
        <f>SUM(N6+P6+T6+V6+Z6+AB6)</f>
        <v>101</v>
      </c>
      <c r="F6" s="90">
        <f>H6+R6</f>
        <v>14</v>
      </c>
      <c r="G6" s="45">
        <v>15</v>
      </c>
      <c r="H6" s="339">
        <v>4</v>
      </c>
      <c r="I6" s="11">
        <v>10</v>
      </c>
      <c r="J6" s="12">
        <v>2</v>
      </c>
      <c r="K6" s="93">
        <v>12</v>
      </c>
      <c r="L6" s="16">
        <v>7</v>
      </c>
      <c r="M6" s="17">
        <v>4</v>
      </c>
      <c r="N6" s="338">
        <v>15</v>
      </c>
      <c r="O6" s="17">
        <v>2</v>
      </c>
      <c r="P6" s="338">
        <v>13</v>
      </c>
      <c r="Q6" s="17">
        <v>9</v>
      </c>
      <c r="R6" s="340">
        <v>10</v>
      </c>
      <c r="S6" s="19">
        <v>4</v>
      </c>
      <c r="T6" s="338">
        <v>15</v>
      </c>
      <c r="U6" s="21">
        <v>2</v>
      </c>
      <c r="V6" s="338">
        <v>21</v>
      </c>
      <c r="W6" s="21">
        <v>2</v>
      </c>
      <c r="X6" s="20">
        <v>13</v>
      </c>
      <c r="Y6" s="21">
        <v>2</v>
      </c>
      <c r="Z6" s="338">
        <v>21</v>
      </c>
      <c r="AA6" s="21">
        <v>1</v>
      </c>
      <c r="AB6" s="338">
        <v>16</v>
      </c>
      <c r="AC6" s="21">
        <v>1</v>
      </c>
      <c r="AD6" s="36">
        <v>8</v>
      </c>
    </row>
    <row r="7" spans="1:32" ht="13.2" customHeight="1" x14ac:dyDescent="0.25">
      <c r="A7" s="443">
        <v>3</v>
      </c>
      <c r="B7" s="440" t="s">
        <v>81</v>
      </c>
      <c r="C7" s="221" t="s">
        <v>38</v>
      </c>
      <c r="D7" s="10">
        <f t="shared" si="0"/>
        <v>105</v>
      </c>
      <c r="E7" s="29">
        <f>SUM(L7+N7+T7+V7+Z7+AB7)</f>
        <v>69</v>
      </c>
      <c r="F7" s="90">
        <f>H7+R7</f>
        <v>36</v>
      </c>
      <c r="G7" s="45">
        <v>4</v>
      </c>
      <c r="H7" s="339">
        <v>15</v>
      </c>
      <c r="I7" s="11"/>
      <c r="J7" s="12"/>
      <c r="K7" s="93">
        <v>9</v>
      </c>
      <c r="L7" s="338">
        <v>10</v>
      </c>
      <c r="M7" s="17">
        <v>6</v>
      </c>
      <c r="N7" s="338">
        <v>13</v>
      </c>
      <c r="O7" s="17">
        <v>9</v>
      </c>
      <c r="P7" s="16">
        <v>3</v>
      </c>
      <c r="Q7" s="17">
        <v>2</v>
      </c>
      <c r="R7" s="340">
        <v>21</v>
      </c>
      <c r="S7" s="19">
        <v>15</v>
      </c>
      <c r="T7" s="338">
        <v>4</v>
      </c>
      <c r="U7" s="21">
        <v>4</v>
      </c>
      <c r="V7" s="338">
        <v>15</v>
      </c>
      <c r="W7" s="21"/>
      <c r="X7" s="20"/>
      <c r="Y7" s="21">
        <v>3</v>
      </c>
      <c r="Z7" s="338">
        <v>17</v>
      </c>
      <c r="AA7" s="21">
        <v>3</v>
      </c>
      <c r="AB7" s="338">
        <v>10</v>
      </c>
      <c r="AC7" s="21">
        <v>3</v>
      </c>
      <c r="AD7" s="36">
        <v>4</v>
      </c>
    </row>
    <row r="8" spans="1:32" ht="13.2" customHeight="1" x14ac:dyDescent="0.25">
      <c r="A8" s="443">
        <v>4</v>
      </c>
      <c r="B8" s="440" t="s">
        <v>68</v>
      </c>
      <c r="C8" s="221" t="s">
        <v>30</v>
      </c>
      <c r="D8" s="10">
        <f t="shared" si="0"/>
        <v>95</v>
      </c>
      <c r="E8" s="29">
        <f>SUM(L8+N8+P8+T8+X8+Z8)</f>
        <v>67</v>
      </c>
      <c r="F8" s="90">
        <f>J8+R8</f>
        <v>28</v>
      </c>
      <c r="G8" s="45">
        <v>13</v>
      </c>
      <c r="H8" s="13">
        <v>6</v>
      </c>
      <c r="I8" s="11">
        <v>2</v>
      </c>
      <c r="J8" s="340">
        <v>13</v>
      </c>
      <c r="K8" s="93">
        <v>7</v>
      </c>
      <c r="L8" s="338">
        <v>12</v>
      </c>
      <c r="M8" s="17">
        <v>8</v>
      </c>
      <c r="N8" s="338">
        <v>11</v>
      </c>
      <c r="O8" s="17">
        <v>3</v>
      </c>
      <c r="P8" s="338">
        <v>10</v>
      </c>
      <c r="Q8" s="17">
        <v>4</v>
      </c>
      <c r="R8" s="340">
        <v>15</v>
      </c>
      <c r="S8" s="30">
        <v>5</v>
      </c>
      <c r="T8" s="338">
        <v>14</v>
      </c>
      <c r="U8" s="21">
        <v>15</v>
      </c>
      <c r="V8" s="20">
        <v>4</v>
      </c>
      <c r="W8" s="21">
        <v>3</v>
      </c>
      <c r="X8" s="338">
        <v>10</v>
      </c>
      <c r="Y8" s="21">
        <v>9</v>
      </c>
      <c r="Z8" s="338">
        <v>10</v>
      </c>
      <c r="AA8" s="21">
        <v>6</v>
      </c>
      <c r="AB8" s="20">
        <v>6</v>
      </c>
      <c r="AC8" s="21">
        <v>4</v>
      </c>
      <c r="AD8" s="36">
        <v>3</v>
      </c>
    </row>
    <row r="9" spans="1:32" ht="13.2" customHeight="1" x14ac:dyDescent="0.25">
      <c r="A9" s="443">
        <v>5</v>
      </c>
      <c r="B9" s="439" t="s">
        <v>69</v>
      </c>
      <c r="C9" s="221" t="s">
        <v>27</v>
      </c>
      <c r="D9" s="10">
        <f t="shared" si="0"/>
        <v>71</v>
      </c>
      <c r="E9" s="29">
        <f>SUM(L9+N9+T9+V9+X9)</f>
        <v>60</v>
      </c>
      <c r="F9" s="90">
        <f>H9+J9</f>
        <v>11</v>
      </c>
      <c r="G9" s="45">
        <v>14</v>
      </c>
      <c r="H9" s="339">
        <v>5</v>
      </c>
      <c r="I9" s="11">
        <v>6</v>
      </c>
      <c r="J9" s="340">
        <v>6</v>
      </c>
      <c r="K9" s="93">
        <v>5</v>
      </c>
      <c r="L9" s="338">
        <v>14</v>
      </c>
      <c r="M9" s="17">
        <v>12</v>
      </c>
      <c r="N9" s="338">
        <v>7</v>
      </c>
      <c r="O9" s="17"/>
      <c r="P9" s="16"/>
      <c r="Q9" s="17"/>
      <c r="R9" s="94"/>
      <c r="S9" s="19">
        <v>1</v>
      </c>
      <c r="T9" s="338">
        <v>25</v>
      </c>
      <c r="U9" s="21">
        <v>9</v>
      </c>
      <c r="V9" s="338">
        <v>10</v>
      </c>
      <c r="W9" s="21">
        <v>8</v>
      </c>
      <c r="X9" s="338">
        <v>4</v>
      </c>
      <c r="Y9" s="21"/>
      <c r="Z9" s="20"/>
      <c r="AA9" s="21"/>
      <c r="AB9" s="20"/>
      <c r="AC9" s="21">
        <v>4</v>
      </c>
      <c r="AD9" s="36">
        <v>3</v>
      </c>
    </row>
    <row r="10" spans="1:32" ht="13.2" customHeight="1" x14ac:dyDescent="0.25">
      <c r="A10" s="443">
        <v>6</v>
      </c>
      <c r="B10" s="437" t="s">
        <v>74</v>
      </c>
      <c r="C10" s="221" t="s">
        <v>73</v>
      </c>
      <c r="D10" s="10">
        <f t="shared" si="0"/>
        <v>61</v>
      </c>
      <c r="E10" s="29">
        <f>SUM(L10+P10+V10+X10+Z10+AB10)</f>
        <v>43</v>
      </c>
      <c r="F10" s="90">
        <f>H10+J10</f>
        <v>18</v>
      </c>
      <c r="G10" s="45">
        <v>8</v>
      </c>
      <c r="H10" s="339">
        <v>11</v>
      </c>
      <c r="I10" s="11">
        <v>5</v>
      </c>
      <c r="J10" s="340">
        <v>7</v>
      </c>
      <c r="K10" s="93">
        <v>13</v>
      </c>
      <c r="L10" s="338">
        <v>6</v>
      </c>
      <c r="M10" s="17">
        <v>16</v>
      </c>
      <c r="N10" s="16">
        <v>3</v>
      </c>
      <c r="O10" s="17">
        <v>4</v>
      </c>
      <c r="P10" s="338">
        <v>8</v>
      </c>
      <c r="Q10" s="17"/>
      <c r="R10" s="94"/>
      <c r="S10" s="19">
        <v>16</v>
      </c>
      <c r="T10" s="20">
        <v>3</v>
      </c>
      <c r="U10" s="21">
        <v>14</v>
      </c>
      <c r="V10" s="338">
        <v>5</v>
      </c>
      <c r="W10" s="21">
        <v>4</v>
      </c>
      <c r="X10" s="338">
        <v>8</v>
      </c>
      <c r="Y10" s="21">
        <v>11</v>
      </c>
      <c r="Z10" s="338">
        <v>8</v>
      </c>
      <c r="AA10" s="21">
        <v>4</v>
      </c>
      <c r="AB10" s="338">
        <v>8</v>
      </c>
      <c r="AC10" s="21">
        <v>3</v>
      </c>
      <c r="AD10" s="36">
        <v>4</v>
      </c>
    </row>
    <row r="11" spans="1:32" ht="13.2" customHeight="1" x14ac:dyDescent="0.25">
      <c r="A11" s="443">
        <v>7</v>
      </c>
      <c r="B11" s="440" t="s">
        <v>121</v>
      </c>
      <c r="C11" s="249" t="s">
        <v>122</v>
      </c>
      <c r="D11" s="10">
        <f t="shared" si="0"/>
        <v>55</v>
      </c>
      <c r="E11" s="29">
        <f>SUM(N11+T11+V11+X11+Z11+AB11)</f>
        <v>55</v>
      </c>
      <c r="F11" s="90">
        <v>0</v>
      </c>
      <c r="G11" s="45"/>
      <c r="H11" s="13"/>
      <c r="I11" s="11"/>
      <c r="J11" s="12"/>
      <c r="K11" s="93">
        <v>17</v>
      </c>
      <c r="L11" s="16">
        <v>2</v>
      </c>
      <c r="M11" s="17">
        <v>13</v>
      </c>
      <c r="N11" s="338">
        <v>6</v>
      </c>
      <c r="O11" s="17">
        <v>11</v>
      </c>
      <c r="P11" s="16">
        <v>2</v>
      </c>
      <c r="Q11" s="17"/>
      <c r="R11" s="94"/>
      <c r="S11" s="19">
        <v>7</v>
      </c>
      <c r="T11" s="338">
        <v>12</v>
      </c>
      <c r="U11" s="21">
        <v>7</v>
      </c>
      <c r="V11" s="338">
        <v>12</v>
      </c>
      <c r="W11" s="21">
        <v>6</v>
      </c>
      <c r="X11" s="338">
        <v>6</v>
      </c>
      <c r="Y11" s="21">
        <v>13</v>
      </c>
      <c r="Z11" s="338">
        <v>6</v>
      </c>
      <c r="AA11" s="21">
        <v>2</v>
      </c>
      <c r="AB11" s="338">
        <v>13</v>
      </c>
      <c r="AC11" s="21">
        <v>5</v>
      </c>
      <c r="AD11" s="36">
        <v>2</v>
      </c>
    </row>
    <row r="12" spans="1:32" ht="13.2" customHeight="1" x14ac:dyDescent="0.25">
      <c r="A12" s="443">
        <v>8</v>
      </c>
      <c r="B12" s="440" t="s">
        <v>72</v>
      </c>
      <c r="C12" s="221" t="s">
        <v>73</v>
      </c>
      <c r="D12" s="10">
        <f t="shared" si="0"/>
        <v>54</v>
      </c>
      <c r="E12" s="29">
        <f>SUM(P12+V12+X12+Z12+AB12)</f>
        <v>34</v>
      </c>
      <c r="F12" s="90">
        <f>H12+J12</f>
        <v>20</v>
      </c>
      <c r="G12" s="45">
        <v>6</v>
      </c>
      <c r="H12" s="339">
        <v>13</v>
      </c>
      <c r="I12" s="11">
        <v>5</v>
      </c>
      <c r="J12" s="340">
        <v>7</v>
      </c>
      <c r="K12" s="93"/>
      <c r="L12" s="16"/>
      <c r="M12" s="17"/>
      <c r="N12" s="16"/>
      <c r="O12" s="17">
        <v>4</v>
      </c>
      <c r="P12" s="338">
        <v>8</v>
      </c>
      <c r="Q12" s="17"/>
      <c r="R12" s="94"/>
      <c r="S12" s="19"/>
      <c r="T12" s="20"/>
      <c r="U12" s="21">
        <v>12</v>
      </c>
      <c r="V12" s="338">
        <v>7</v>
      </c>
      <c r="W12" s="21">
        <v>4</v>
      </c>
      <c r="X12" s="338">
        <v>8</v>
      </c>
      <c r="Y12" s="21">
        <v>16</v>
      </c>
      <c r="Z12" s="338">
        <v>3</v>
      </c>
      <c r="AA12" s="21">
        <v>4</v>
      </c>
      <c r="AB12" s="338">
        <v>8</v>
      </c>
      <c r="AC12" s="21">
        <v>3</v>
      </c>
      <c r="AD12" s="36">
        <v>4</v>
      </c>
    </row>
    <row r="13" spans="1:32" ht="13.2" customHeight="1" x14ac:dyDescent="0.25">
      <c r="A13" s="47">
        <v>9</v>
      </c>
      <c r="B13" s="32" t="s">
        <v>104</v>
      </c>
      <c r="C13" s="249" t="s">
        <v>40</v>
      </c>
      <c r="D13" s="10">
        <f t="shared" si="0"/>
        <v>38</v>
      </c>
      <c r="E13" s="29">
        <f>SUM(L13+T13+V13+Z13)</f>
        <v>32</v>
      </c>
      <c r="F13" s="90">
        <f>J13+R13</f>
        <v>6</v>
      </c>
      <c r="G13" s="45">
        <v>0</v>
      </c>
      <c r="H13" s="13">
        <v>0</v>
      </c>
      <c r="I13" s="11">
        <v>7</v>
      </c>
      <c r="J13" s="340">
        <v>5</v>
      </c>
      <c r="K13" s="93">
        <v>14</v>
      </c>
      <c r="L13" s="338">
        <v>5</v>
      </c>
      <c r="M13" s="17"/>
      <c r="N13" s="16"/>
      <c r="O13" s="17"/>
      <c r="P13" s="16"/>
      <c r="Q13" s="17">
        <v>18</v>
      </c>
      <c r="R13" s="340">
        <v>1</v>
      </c>
      <c r="S13" s="19">
        <v>10</v>
      </c>
      <c r="T13" s="338">
        <v>9</v>
      </c>
      <c r="U13" s="21">
        <v>10</v>
      </c>
      <c r="V13" s="338">
        <v>9</v>
      </c>
      <c r="W13" s="21"/>
      <c r="X13" s="20"/>
      <c r="Y13" s="21">
        <v>10</v>
      </c>
      <c r="Z13" s="338">
        <v>9</v>
      </c>
      <c r="AA13" s="21"/>
      <c r="AB13" s="20"/>
      <c r="AC13" s="21"/>
      <c r="AD13" s="36"/>
    </row>
    <row r="14" spans="1:32" ht="13.2" customHeight="1" x14ac:dyDescent="0.25">
      <c r="A14" s="47">
        <v>10</v>
      </c>
      <c r="B14" s="32" t="s">
        <v>323</v>
      </c>
      <c r="C14" s="249" t="s">
        <v>33</v>
      </c>
      <c r="D14" s="10">
        <f t="shared" si="0"/>
        <v>28</v>
      </c>
      <c r="E14" s="29">
        <f>SUM(T14+V14+Z14+AB14)</f>
        <v>28</v>
      </c>
      <c r="F14" s="90">
        <v>0</v>
      </c>
      <c r="G14" s="45"/>
      <c r="H14" s="13"/>
      <c r="I14" s="11"/>
      <c r="J14" s="12"/>
      <c r="K14" s="93"/>
      <c r="L14" s="16"/>
      <c r="M14" s="17"/>
      <c r="N14" s="16"/>
      <c r="O14" s="17"/>
      <c r="P14" s="16"/>
      <c r="Q14" s="17"/>
      <c r="R14" s="94"/>
      <c r="S14" s="19">
        <v>12</v>
      </c>
      <c r="T14" s="338">
        <v>7</v>
      </c>
      <c r="U14" s="21">
        <v>13</v>
      </c>
      <c r="V14" s="338">
        <v>6</v>
      </c>
      <c r="W14" s="21"/>
      <c r="X14" s="20"/>
      <c r="Y14" s="21">
        <v>17</v>
      </c>
      <c r="Z14" s="338">
        <v>2</v>
      </c>
      <c r="AA14" s="21">
        <v>2</v>
      </c>
      <c r="AB14" s="338">
        <v>13</v>
      </c>
      <c r="AC14" s="21">
        <v>5</v>
      </c>
      <c r="AD14" s="36">
        <v>2</v>
      </c>
    </row>
    <row r="15" spans="1:32" ht="13.2" customHeight="1" x14ac:dyDescent="0.25">
      <c r="A15" s="47">
        <v>11</v>
      </c>
      <c r="B15" s="136" t="s">
        <v>102</v>
      </c>
      <c r="C15" s="221" t="s">
        <v>52</v>
      </c>
      <c r="D15" s="10">
        <f t="shared" si="0"/>
        <v>24</v>
      </c>
      <c r="E15" s="29">
        <f>SUM(X15)</f>
        <v>7</v>
      </c>
      <c r="F15" s="90">
        <f>J15+R15</f>
        <v>17</v>
      </c>
      <c r="G15" s="45">
        <v>0</v>
      </c>
      <c r="H15" s="13">
        <v>0</v>
      </c>
      <c r="I15" s="11">
        <v>9</v>
      </c>
      <c r="J15" s="340">
        <v>3</v>
      </c>
      <c r="K15" s="93"/>
      <c r="L15" s="16"/>
      <c r="M15" s="17"/>
      <c r="N15" s="16"/>
      <c r="O15" s="17"/>
      <c r="P15" s="16"/>
      <c r="Q15" s="17">
        <v>5</v>
      </c>
      <c r="R15" s="340">
        <v>14</v>
      </c>
      <c r="S15" s="19"/>
      <c r="T15" s="20"/>
      <c r="U15" s="21"/>
      <c r="V15" s="20"/>
      <c r="W15" s="21">
        <v>5</v>
      </c>
      <c r="X15" s="338">
        <v>7</v>
      </c>
      <c r="Y15" s="21"/>
      <c r="Z15" s="20"/>
      <c r="AA15" s="335"/>
      <c r="AB15" s="334"/>
      <c r="AC15" s="21"/>
      <c r="AD15" s="36"/>
    </row>
    <row r="16" spans="1:32" ht="13.2" customHeight="1" x14ac:dyDescent="0.25">
      <c r="A16" s="47">
        <v>12</v>
      </c>
      <c r="B16" s="136" t="s">
        <v>70</v>
      </c>
      <c r="C16" s="221" t="s">
        <v>27</v>
      </c>
      <c r="D16" s="10">
        <f t="shared" si="0"/>
        <v>20</v>
      </c>
      <c r="E16" s="29">
        <f>SUM(T16+V16+X16)</f>
        <v>12</v>
      </c>
      <c r="F16" s="90">
        <f>J16+R16</f>
        <v>8</v>
      </c>
      <c r="G16" s="45">
        <v>17</v>
      </c>
      <c r="H16" s="13">
        <v>2</v>
      </c>
      <c r="I16" s="11">
        <v>6</v>
      </c>
      <c r="J16" s="340">
        <v>6</v>
      </c>
      <c r="K16" s="93"/>
      <c r="L16" s="16"/>
      <c r="M16" s="17"/>
      <c r="N16" s="16"/>
      <c r="O16" s="17"/>
      <c r="P16" s="16"/>
      <c r="Q16" s="17">
        <v>17</v>
      </c>
      <c r="R16" s="340">
        <v>2</v>
      </c>
      <c r="S16" s="19">
        <v>13</v>
      </c>
      <c r="T16" s="338">
        <v>6</v>
      </c>
      <c r="U16" s="21">
        <v>17</v>
      </c>
      <c r="V16" s="338">
        <v>2</v>
      </c>
      <c r="W16" s="21">
        <v>8</v>
      </c>
      <c r="X16" s="338">
        <v>4</v>
      </c>
      <c r="Y16" s="21"/>
      <c r="Z16" s="20"/>
      <c r="AA16" s="21"/>
      <c r="AB16" s="20"/>
      <c r="AC16" s="21">
        <v>4</v>
      </c>
      <c r="AD16" s="36">
        <v>3</v>
      </c>
    </row>
    <row r="17" spans="1:30" ht="13.2" customHeight="1" x14ac:dyDescent="0.25">
      <c r="A17" s="47">
        <v>13</v>
      </c>
      <c r="B17" s="32" t="s">
        <v>123</v>
      </c>
      <c r="C17" s="249" t="s">
        <v>38</v>
      </c>
      <c r="D17" s="10">
        <f t="shared" si="0"/>
        <v>13</v>
      </c>
      <c r="E17" s="29">
        <f>SUM(P17+AB17)</f>
        <v>13</v>
      </c>
      <c r="F17" s="90">
        <v>0</v>
      </c>
      <c r="G17" s="45"/>
      <c r="H17" s="13"/>
      <c r="I17" s="11"/>
      <c r="J17" s="12"/>
      <c r="K17" s="93"/>
      <c r="L17" s="16"/>
      <c r="M17" s="17"/>
      <c r="N17" s="16"/>
      <c r="O17" s="17">
        <v>9</v>
      </c>
      <c r="P17" s="338">
        <v>3</v>
      </c>
      <c r="Q17" s="17"/>
      <c r="R17" s="94"/>
      <c r="S17" s="19"/>
      <c r="T17" s="20"/>
      <c r="U17" s="21"/>
      <c r="V17" s="20"/>
      <c r="W17" s="21"/>
      <c r="X17" s="20"/>
      <c r="Y17" s="21"/>
      <c r="Z17" s="20"/>
      <c r="AA17" s="21">
        <v>3</v>
      </c>
      <c r="AB17" s="338">
        <v>10</v>
      </c>
      <c r="AC17" s="21">
        <v>3</v>
      </c>
      <c r="AD17" s="36">
        <v>4</v>
      </c>
    </row>
    <row r="18" spans="1:30" ht="13.2" customHeight="1" x14ac:dyDescent="0.25">
      <c r="A18" s="47">
        <v>14</v>
      </c>
      <c r="B18" s="32" t="s">
        <v>324</v>
      </c>
      <c r="C18" s="249" t="s">
        <v>33</v>
      </c>
      <c r="D18" s="10">
        <f t="shared" si="0"/>
        <v>10</v>
      </c>
      <c r="E18" s="29">
        <f>SUM(T18)</f>
        <v>10</v>
      </c>
      <c r="F18" s="90">
        <v>0</v>
      </c>
      <c r="G18" s="45"/>
      <c r="H18" s="13"/>
      <c r="I18" s="11"/>
      <c r="J18" s="12"/>
      <c r="K18" s="93"/>
      <c r="L18" s="16"/>
      <c r="M18" s="17"/>
      <c r="N18" s="16"/>
      <c r="O18" s="17"/>
      <c r="P18" s="16"/>
      <c r="Q18" s="17"/>
      <c r="R18" s="94"/>
      <c r="S18" s="19">
        <v>9</v>
      </c>
      <c r="T18" s="338">
        <v>10</v>
      </c>
      <c r="U18" s="21"/>
      <c r="V18" s="20"/>
      <c r="W18" s="21"/>
      <c r="X18" s="20"/>
      <c r="Y18" s="21"/>
      <c r="Z18" s="20"/>
      <c r="AA18" s="21"/>
      <c r="AB18" s="20"/>
      <c r="AC18" s="21"/>
      <c r="AD18" s="36"/>
    </row>
    <row r="19" spans="1:30" ht="13.2" customHeight="1" x14ac:dyDescent="0.25">
      <c r="A19" s="47">
        <v>15</v>
      </c>
      <c r="B19" s="138" t="s">
        <v>124</v>
      </c>
      <c r="C19" s="249" t="s">
        <v>78</v>
      </c>
      <c r="D19" s="10">
        <f t="shared" si="0"/>
        <v>8</v>
      </c>
      <c r="E19" s="29">
        <f>SUM(Z19)</f>
        <v>5</v>
      </c>
      <c r="F19" s="90">
        <f>H19</f>
        <v>3</v>
      </c>
      <c r="G19" s="45">
        <v>16</v>
      </c>
      <c r="H19" s="339">
        <v>3</v>
      </c>
      <c r="I19" s="11"/>
      <c r="J19" s="12"/>
      <c r="K19" s="93"/>
      <c r="L19" s="16"/>
      <c r="M19" s="17"/>
      <c r="N19" s="16"/>
      <c r="O19" s="17"/>
      <c r="P19" s="16"/>
      <c r="Q19" s="17"/>
      <c r="R19" s="94"/>
      <c r="S19" s="19"/>
      <c r="T19" s="20"/>
      <c r="U19" s="21"/>
      <c r="V19" s="20"/>
      <c r="W19" s="21"/>
      <c r="X19" s="20"/>
      <c r="Y19" s="21">
        <v>14</v>
      </c>
      <c r="Z19" s="338">
        <v>5</v>
      </c>
      <c r="AA19" s="21"/>
      <c r="AB19" s="20"/>
      <c r="AC19" s="21"/>
      <c r="AD19" s="36"/>
    </row>
    <row r="20" spans="1:30" ht="13.2" customHeight="1" x14ac:dyDescent="0.25">
      <c r="A20" s="47">
        <v>16</v>
      </c>
      <c r="B20" s="32" t="s">
        <v>187</v>
      </c>
      <c r="C20" s="382" t="s">
        <v>77</v>
      </c>
      <c r="D20" s="10">
        <f t="shared" si="0"/>
        <v>6</v>
      </c>
      <c r="E20" s="29">
        <f>SUM(AB20)</f>
        <v>1</v>
      </c>
      <c r="F20" s="90">
        <f>H20+J20</f>
        <v>5</v>
      </c>
      <c r="G20" s="325">
        <v>18</v>
      </c>
      <c r="H20" s="395">
        <v>1</v>
      </c>
      <c r="I20" s="327">
        <v>8</v>
      </c>
      <c r="J20" s="390">
        <v>4</v>
      </c>
      <c r="K20" s="329"/>
      <c r="L20" s="330"/>
      <c r="M20" s="331"/>
      <c r="N20" s="330"/>
      <c r="O20" s="331"/>
      <c r="P20" s="330"/>
      <c r="Q20" s="331"/>
      <c r="R20" s="332"/>
      <c r="S20" s="333"/>
      <c r="T20" s="334"/>
      <c r="U20" s="335"/>
      <c r="V20" s="334"/>
      <c r="W20" s="335"/>
      <c r="X20" s="334"/>
      <c r="Y20" s="335"/>
      <c r="Z20" s="334"/>
      <c r="AA20" s="335">
        <v>11</v>
      </c>
      <c r="AB20" s="377">
        <v>1</v>
      </c>
      <c r="AC20" s="21"/>
      <c r="AD20" s="36"/>
    </row>
    <row r="21" spans="1:30" ht="13.2" customHeight="1" x14ac:dyDescent="0.25">
      <c r="A21" s="47">
        <v>17</v>
      </c>
      <c r="B21" s="32" t="s">
        <v>105</v>
      </c>
      <c r="C21" s="382" t="s">
        <v>40</v>
      </c>
      <c r="D21" s="10">
        <f t="shared" si="0"/>
        <v>5</v>
      </c>
      <c r="E21" s="29">
        <v>0</v>
      </c>
      <c r="F21" s="90">
        <f>J21</f>
        <v>5</v>
      </c>
      <c r="G21" s="325">
        <v>0</v>
      </c>
      <c r="H21" s="326">
        <v>0</v>
      </c>
      <c r="I21" s="327">
        <v>7</v>
      </c>
      <c r="J21" s="390">
        <v>5</v>
      </c>
      <c r="K21" s="329"/>
      <c r="L21" s="330"/>
      <c r="M21" s="331"/>
      <c r="N21" s="330"/>
      <c r="O21" s="331"/>
      <c r="P21" s="330"/>
      <c r="Q21" s="331"/>
      <c r="R21" s="332"/>
      <c r="S21" s="333"/>
      <c r="T21" s="334"/>
      <c r="U21" s="335"/>
      <c r="V21" s="334"/>
      <c r="W21" s="335"/>
      <c r="X21" s="334"/>
      <c r="Y21" s="335"/>
      <c r="Z21" s="334"/>
      <c r="AA21" s="335"/>
      <c r="AB21" s="334"/>
      <c r="AC21" s="335"/>
      <c r="AD21" s="337"/>
    </row>
    <row r="22" spans="1:30" ht="13.2" customHeight="1" x14ac:dyDescent="0.25">
      <c r="A22" s="47">
        <v>18</v>
      </c>
      <c r="B22" s="32" t="s">
        <v>328</v>
      </c>
      <c r="C22" s="382" t="s">
        <v>36</v>
      </c>
      <c r="D22" s="10">
        <f t="shared" si="0"/>
        <v>4</v>
      </c>
      <c r="E22" s="29">
        <f>SUM(AB22)</f>
        <v>4</v>
      </c>
      <c r="F22" s="90">
        <v>0</v>
      </c>
      <c r="G22" s="325"/>
      <c r="H22" s="326"/>
      <c r="I22" s="327"/>
      <c r="J22" s="328"/>
      <c r="K22" s="329"/>
      <c r="L22" s="330"/>
      <c r="M22" s="331"/>
      <c r="N22" s="330"/>
      <c r="O22" s="331"/>
      <c r="P22" s="330"/>
      <c r="Q22" s="331"/>
      <c r="R22" s="332"/>
      <c r="S22" s="333"/>
      <c r="T22" s="334"/>
      <c r="U22" s="335"/>
      <c r="V22" s="334"/>
      <c r="W22" s="335"/>
      <c r="X22" s="334"/>
      <c r="Y22" s="335"/>
      <c r="Z22" s="334"/>
      <c r="AA22" s="335">
        <v>8</v>
      </c>
      <c r="AB22" s="377">
        <v>4</v>
      </c>
      <c r="AC22" s="335"/>
      <c r="AD22" s="337"/>
    </row>
    <row r="23" spans="1:30" ht="13.2" customHeight="1" x14ac:dyDescent="0.25">
      <c r="A23" s="47">
        <v>19</v>
      </c>
      <c r="B23" s="419" t="s">
        <v>329</v>
      </c>
      <c r="C23" s="382" t="s">
        <v>33</v>
      </c>
      <c r="D23" s="10">
        <f t="shared" si="0"/>
        <v>3</v>
      </c>
      <c r="E23" s="29">
        <f>SUM(X23+AB23)</f>
        <v>3</v>
      </c>
      <c r="F23" s="90">
        <v>0</v>
      </c>
      <c r="G23" s="325"/>
      <c r="H23" s="326"/>
      <c r="I23" s="327"/>
      <c r="J23" s="328"/>
      <c r="K23" s="329"/>
      <c r="L23" s="330"/>
      <c r="M23" s="331"/>
      <c r="N23" s="330"/>
      <c r="O23" s="331"/>
      <c r="P23" s="330"/>
      <c r="Q23" s="331"/>
      <c r="R23" s="332"/>
      <c r="S23" s="333"/>
      <c r="T23" s="334"/>
      <c r="U23" s="335"/>
      <c r="V23" s="334"/>
      <c r="W23" s="335">
        <v>11</v>
      </c>
      <c r="X23" s="377">
        <v>1</v>
      </c>
      <c r="Y23" s="335"/>
      <c r="Z23" s="334"/>
      <c r="AA23" s="335">
        <v>10</v>
      </c>
      <c r="AB23" s="377">
        <v>2</v>
      </c>
      <c r="AC23" s="335"/>
      <c r="AD23" s="337"/>
    </row>
    <row r="24" spans="1:30" ht="13.2" customHeight="1" x14ac:dyDescent="0.25">
      <c r="A24" s="47">
        <v>20</v>
      </c>
      <c r="B24" s="137" t="s">
        <v>330</v>
      </c>
      <c r="C24" s="179" t="s">
        <v>43</v>
      </c>
      <c r="D24" s="10">
        <f t="shared" si="0"/>
        <v>3</v>
      </c>
      <c r="E24" s="29">
        <f>SUM(X24+AB24)</f>
        <v>3</v>
      </c>
      <c r="F24" s="90">
        <v>0</v>
      </c>
      <c r="G24" s="325"/>
      <c r="H24" s="326"/>
      <c r="I24" s="327"/>
      <c r="J24" s="328"/>
      <c r="K24" s="329"/>
      <c r="L24" s="330"/>
      <c r="M24" s="331"/>
      <c r="N24" s="330"/>
      <c r="O24" s="331"/>
      <c r="P24" s="330"/>
      <c r="Q24" s="331"/>
      <c r="R24" s="332"/>
      <c r="S24" s="333"/>
      <c r="T24" s="334"/>
      <c r="U24" s="335"/>
      <c r="V24" s="334"/>
      <c r="W24" s="335">
        <v>11</v>
      </c>
      <c r="X24" s="377">
        <v>1</v>
      </c>
      <c r="Y24" s="335"/>
      <c r="Z24" s="334"/>
      <c r="AA24" s="145">
        <v>10</v>
      </c>
      <c r="AB24" s="346">
        <v>2</v>
      </c>
      <c r="AC24" s="21">
        <v>5</v>
      </c>
      <c r="AD24" s="36">
        <v>2</v>
      </c>
    </row>
    <row r="25" spans="1:30" ht="13.2" customHeight="1" x14ac:dyDescent="0.25">
      <c r="A25" s="47">
        <v>21</v>
      </c>
      <c r="B25" s="429" t="s">
        <v>125</v>
      </c>
      <c r="C25" s="393" t="s">
        <v>33</v>
      </c>
      <c r="D25" s="10">
        <f t="shared" si="0"/>
        <v>3</v>
      </c>
      <c r="E25" s="29">
        <f>SUM(X25)</f>
        <v>2</v>
      </c>
      <c r="F25" s="90">
        <f>J25</f>
        <v>1</v>
      </c>
      <c r="G25" s="325">
        <v>0</v>
      </c>
      <c r="H25" s="326">
        <v>0</v>
      </c>
      <c r="I25" s="327">
        <v>11</v>
      </c>
      <c r="J25" s="390">
        <v>1</v>
      </c>
      <c r="K25" s="329"/>
      <c r="L25" s="330"/>
      <c r="M25" s="331"/>
      <c r="N25" s="330"/>
      <c r="O25" s="331"/>
      <c r="P25" s="330"/>
      <c r="Q25" s="331"/>
      <c r="R25" s="332"/>
      <c r="S25" s="333"/>
      <c r="T25" s="334"/>
      <c r="U25" s="335"/>
      <c r="V25" s="334"/>
      <c r="W25" s="335">
        <v>10</v>
      </c>
      <c r="X25" s="377">
        <v>2</v>
      </c>
      <c r="Y25" s="335"/>
      <c r="Z25" s="334"/>
      <c r="AA25" s="335"/>
      <c r="AB25" s="334"/>
      <c r="AC25" s="335"/>
      <c r="AD25" s="432"/>
    </row>
    <row r="26" spans="1:30" ht="13.2" customHeight="1" thickBot="1" x14ac:dyDescent="0.3">
      <c r="A26" s="47">
        <v>22</v>
      </c>
      <c r="B26" s="430" t="s">
        <v>326</v>
      </c>
      <c r="C26" s="431" t="s">
        <v>73</v>
      </c>
      <c r="D26" s="10">
        <f t="shared" si="0"/>
        <v>2</v>
      </c>
      <c r="E26" s="29">
        <f>SUM(T26)</f>
        <v>2</v>
      </c>
      <c r="F26" s="90">
        <v>0</v>
      </c>
      <c r="G26" s="194"/>
      <c r="H26" s="39"/>
      <c r="I26" s="26"/>
      <c r="J26" s="40"/>
      <c r="K26" s="201"/>
      <c r="L26" s="25"/>
      <c r="M26" s="24"/>
      <c r="N26" s="25"/>
      <c r="O26" s="24"/>
      <c r="P26" s="25"/>
      <c r="Q26" s="24"/>
      <c r="R26" s="253"/>
      <c r="S26" s="37">
        <v>17</v>
      </c>
      <c r="T26" s="428">
        <v>2</v>
      </c>
      <c r="U26" s="38"/>
      <c r="V26" s="229"/>
      <c r="W26" s="38"/>
      <c r="X26" s="229"/>
      <c r="Y26" s="38"/>
      <c r="Z26" s="229"/>
      <c r="AA26" s="38"/>
      <c r="AB26" s="229"/>
      <c r="AC26" s="38"/>
      <c r="AD26" s="41"/>
    </row>
    <row r="28" spans="1:30" ht="12" customHeight="1" x14ac:dyDescent="0.25"/>
    <row r="29" spans="1:30" ht="12" customHeight="1" x14ac:dyDescent="0.25"/>
    <row r="30" spans="1:30" ht="12" customHeight="1" x14ac:dyDescent="0.25"/>
    <row r="31" spans="1:30" ht="12" customHeight="1" x14ac:dyDescent="0.25"/>
    <row r="32" spans="1:30" ht="12" customHeight="1" x14ac:dyDescent="0.25"/>
    <row r="33" ht="13.2" customHeight="1" x14ac:dyDescent="0.25"/>
    <row r="34" ht="13.2" customHeight="1" x14ac:dyDescent="0.25"/>
    <row r="35" ht="13.2" customHeight="1" x14ac:dyDescent="0.25"/>
    <row r="36" ht="13.2" customHeight="1" x14ac:dyDescent="0.25"/>
  </sheetData>
  <sortState ref="A5:AR26">
    <sortCondition descending="1" ref="D5:D26"/>
  </sortState>
  <mergeCells count="3">
    <mergeCell ref="G2:J2"/>
    <mergeCell ref="K2:R2"/>
    <mergeCell ref="S2:AD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22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N27" sqref="N27"/>
    </sheetView>
  </sheetViews>
  <sheetFormatPr defaultColWidth="9.109375" defaultRowHeight="13.2" x14ac:dyDescent="0.25"/>
  <cols>
    <col min="1" max="1" width="3.77734375" style="47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9" customWidth="1"/>
    <col min="14" max="14" width="3.77734375" style="9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style="1" customWidth="1"/>
    <col min="22" max="22" width="3.77734375" style="1" customWidth="1"/>
    <col min="23" max="23" width="7.77734375" customWidth="1"/>
    <col min="24" max="24" width="3.77734375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35" width="7.6640625" customWidth="1"/>
    <col min="36" max="36" width="3.6640625" customWidth="1"/>
    <col min="37" max="16384" width="9.109375" style="1"/>
  </cols>
  <sheetData>
    <row r="1" spans="1:43" ht="13.8" thickBot="1" x14ac:dyDescent="0.3"/>
    <row r="2" spans="1:43" s="3" customFormat="1" ht="13.8" thickBot="1" x14ac:dyDescent="0.3">
      <c r="A2" s="170"/>
      <c r="B2" s="69" t="s">
        <v>279</v>
      </c>
      <c r="C2" s="69"/>
      <c r="D2" s="69"/>
      <c r="E2" s="69"/>
      <c r="F2" s="69"/>
      <c r="G2" s="488" t="s">
        <v>259</v>
      </c>
      <c r="H2" s="489"/>
      <c r="I2" s="489"/>
      <c r="J2" s="490"/>
      <c r="K2" s="488" t="s">
        <v>263</v>
      </c>
      <c r="L2" s="489"/>
      <c r="M2" s="489"/>
      <c r="N2" s="489"/>
      <c r="O2" s="489"/>
      <c r="P2" s="489"/>
      <c r="Q2" s="489"/>
      <c r="R2" s="489"/>
      <c r="S2" s="489"/>
      <c r="T2" s="490"/>
      <c r="U2" s="488" t="s">
        <v>22</v>
      </c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7"/>
      <c r="AI2" s="504" t="s">
        <v>23</v>
      </c>
      <c r="AJ2" s="505"/>
    </row>
    <row r="3" spans="1:43" x14ac:dyDescent="0.25">
      <c r="B3" s="350" t="s">
        <v>293</v>
      </c>
      <c r="C3" s="260"/>
      <c r="D3" s="262" t="s">
        <v>7</v>
      </c>
      <c r="E3" s="262" t="s">
        <v>11</v>
      </c>
      <c r="F3" s="262" t="s">
        <v>12</v>
      </c>
      <c r="G3" s="258" t="s">
        <v>6</v>
      </c>
      <c r="H3" s="148"/>
      <c r="I3" s="148" t="s">
        <v>6</v>
      </c>
      <c r="J3" s="259"/>
      <c r="K3" s="164" t="s">
        <v>6</v>
      </c>
      <c r="L3" s="163"/>
      <c r="M3" s="159" t="s">
        <v>6</v>
      </c>
      <c r="N3" s="163"/>
      <c r="O3" s="159" t="s">
        <v>6</v>
      </c>
      <c r="P3" s="159"/>
      <c r="Q3" s="159" t="s">
        <v>6</v>
      </c>
      <c r="R3" s="161"/>
      <c r="S3" s="159" t="s">
        <v>6</v>
      </c>
      <c r="T3" s="165"/>
      <c r="U3" s="230" t="s">
        <v>6</v>
      </c>
      <c r="V3" s="433"/>
      <c r="W3" s="84" t="s">
        <v>6</v>
      </c>
      <c r="X3" s="433"/>
      <c r="Y3" s="84" t="s">
        <v>6</v>
      </c>
      <c r="Z3" s="84"/>
      <c r="AA3" s="84" t="s">
        <v>6</v>
      </c>
      <c r="AB3" s="84"/>
      <c r="AC3" s="84" t="s">
        <v>6</v>
      </c>
      <c r="AD3" s="84"/>
      <c r="AE3" s="84" t="s">
        <v>6</v>
      </c>
      <c r="AF3" s="84"/>
      <c r="AG3" s="84" t="s">
        <v>6</v>
      </c>
      <c r="AH3" s="288"/>
      <c r="AI3" s="396" t="s">
        <v>6</v>
      </c>
      <c r="AJ3" s="397"/>
    </row>
    <row r="4" spans="1:43" s="2" customFormat="1" ht="13.2" customHeight="1" x14ac:dyDescent="0.25">
      <c r="A4" s="7"/>
      <c r="B4" s="173" t="s">
        <v>0</v>
      </c>
      <c r="C4" s="173" t="s">
        <v>8</v>
      </c>
      <c r="D4" s="173" t="s">
        <v>5</v>
      </c>
      <c r="E4" s="173" t="s">
        <v>5</v>
      </c>
      <c r="F4" s="173" t="s">
        <v>5</v>
      </c>
      <c r="G4" s="191" t="s">
        <v>9</v>
      </c>
      <c r="H4" s="117" t="s">
        <v>5</v>
      </c>
      <c r="I4" s="116" t="s">
        <v>10</v>
      </c>
      <c r="J4" s="192" t="s">
        <v>5</v>
      </c>
      <c r="K4" s="197" t="s">
        <v>19</v>
      </c>
      <c r="L4" s="119" t="s">
        <v>5</v>
      </c>
      <c r="M4" s="118" t="s">
        <v>21</v>
      </c>
      <c r="N4" s="119" t="s">
        <v>5</v>
      </c>
      <c r="O4" s="118" t="s">
        <v>1</v>
      </c>
      <c r="P4" s="119" t="s">
        <v>5</v>
      </c>
      <c r="Q4" s="118" t="s">
        <v>2</v>
      </c>
      <c r="R4" s="119" t="s">
        <v>5</v>
      </c>
      <c r="S4" s="118" t="s">
        <v>252</v>
      </c>
      <c r="T4" s="198" t="s">
        <v>5</v>
      </c>
      <c r="U4" s="225" t="s">
        <v>19</v>
      </c>
      <c r="V4" s="121" t="s">
        <v>5</v>
      </c>
      <c r="W4" s="120" t="s">
        <v>21</v>
      </c>
      <c r="X4" s="121" t="s">
        <v>5</v>
      </c>
      <c r="Y4" s="120" t="s">
        <v>1</v>
      </c>
      <c r="Z4" s="121" t="s">
        <v>5</v>
      </c>
      <c r="AA4" s="120" t="s">
        <v>2</v>
      </c>
      <c r="AB4" s="121" t="s">
        <v>5</v>
      </c>
      <c r="AC4" s="120" t="s">
        <v>3</v>
      </c>
      <c r="AD4" s="121" t="s">
        <v>5</v>
      </c>
      <c r="AE4" s="120" t="s">
        <v>306</v>
      </c>
      <c r="AF4" s="121" t="s">
        <v>5</v>
      </c>
      <c r="AG4" s="120" t="s">
        <v>277</v>
      </c>
      <c r="AH4" s="226" t="s">
        <v>5</v>
      </c>
      <c r="AI4" s="398" t="s">
        <v>19</v>
      </c>
      <c r="AJ4" s="399" t="s">
        <v>5</v>
      </c>
    </row>
    <row r="5" spans="1:43" ht="13.2" customHeight="1" x14ac:dyDescent="0.25">
      <c r="A5" s="443">
        <v>1</v>
      </c>
      <c r="B5" s="440" t="s">
        <v>106</v>
      </c>
      <c r="C5" s="178" t="s">
        <v>32</v>
      </c>
      <c r="D5" s="10">
        <f t="shared" ref="D5:D19" si="0">F5+E5</f>
        <v>153</v>
      </c>
      <c r="E5" s="29">
        <f>SUM(L5+N5+P5+R5+Z5+AD5)</f>
        <v>114</v>
      </c>
      <c r="F5" s="90">
        <f t="shared" ref="F5:F11" si="1">H5+T5</f>
        <v>39</v>
      </c>
      <c r="G5" s="45">
        <v>1</v>
      </c>
      <c r="H5" s="339">
        <v>25</v>
      </c>
      <c r="I5" s="11">
        <v>1</v>
      </c>
      <c r="J5" s="12">
        <v>13</v>
      </c>
      <c r="K5" s="93">
        <v>1</v>
      </c>
      <c r="L5" s="338">
        <v>25</v>
      </c>
      <c r="M5" s="17" t="s">
        <v>240</v>
      </c>
      <c r="N5" s="338">
        <v>14</v>
      </c>
      <c r="O5" s="17">
        <v>1</v>
      </c>
      <c r="P5" s="338">
        <v>25</v>
      </c>
      <c r="Q5" s="17">
        <v>1</v>
      </c>
      <c r="R5" s="338">
        <v>14</v>
      </c>
      <c r="S5" s="17">
        <v>5</v>
      </c>
      <c r="T5" s="340">
        <v>14</v>
      </c>
      <c r="U5" s="19" t="s">
        <v>242</v>
      </c>
      <c r="V5" s="20">
        <v>14</v>
      </c>
      <c r="W5" s="21" t="s">
        <v>269</v>
      </c>
      <c r="X5" s="20">
        <v>8</v>
      </c>
      <c r="Y5" s="21" t="s">
        <v>269</v>
      </c>
      <c r="Z5" s="338">
        <v>21</v>
      </c>
      <c r="AA5" s="21" t="s">
        <v>240</v>
      </c>
      <c r="AB5" s="20">
        <v>11</v>
      </c>
      <c r="AC5" s="21" t="s">
        <v>269</v>
      </c>
      <c r="AD5" s="338">
        <v>15</v>
      </c>
      <c r="AE5" s="21" t="s">
        <v>240</v>
      </c>
      <c r="AF5" s="20">
        <v>11</v>
      </c>
      <c r="AG5" s="21"/>
      <c r="AH5" s="36"/>
      <c r="AI5" s="352"/>
      <c r="AJ5" s="353"/>
      <c r="AK5" s="34"/>
      <c r="AL5" s="34"/>
      <c r="AM5" s="34"/>
      <c r="AN5" s="34"/>
      <c r="AO5" s="34"/>
      <c r="AP5" s="34"/>
      <c r="AQ5" s="34"/>
    </row>
    <row r="6" spans="1:43" ht="13.2" customHeight="1" x14ac:dyDescent="0.25">
      <c r="A6" s="443">
        <v>2</v>
      </c>
      <c r="B6" s="440" t="s">
        <v>82</v>
      </c>
      <c r="C6" s="178" t="s">
        <v>33</v>
      </c>
      <c r="D6" s="10">
        <f t="shared" si="0"/>
        <v>130</v>
      </c>
      <c r="E6" s="29">
        <f>SUM(L6+P6+R6+V6+X6+Z6)</f>
        <v>101</v>
      </c>
      <c r="F6" s="90">
        <f t="shared" si="1"/>
        <v>29</v>
      </c>
      <c r="G6" s="45">
        <v>5</v>
      </c>
      <c r="H6" s="339">
        <v>14</v>
      </c>
      <c r="I6" s="11" t="s">
        <v>242</v>
      </c>
      <c r="J6" s="12">
        <v>2</v>
      </c>
      <c r="K6" s="93">
        <v>2</v>
      </c>
      <c r="L6" s="338">
        <v>21</v>
      </c>
      <c r="M6" s="17" t="s">
        <v>241</v>
      </c>
      <c r="N6" s="16">
        <v>6</v>
      </c>
      <c r="O6" s="17">
        <v>2</v>
      </c>
      <c r="P6" s="338">
        <v>21</v>
      </c>
      <c r="Q6" s="17">
        <v>2</v>
      </c>
      <c r="R6" s="338">
        <v>11</v>
      </c>
      <c r="S6" s="17">
        <v>4</v>
      </c>
      <c r="T6" s="340">
        <v>15</v>
      </c>
      <c r="U6" s="19" t="s">
        <v>267</v>
      </c>
      <c r="V6" s="338">
        <v>17</v>
      </c>
      <c r="W6" s="21">
        <v>1</v>
      </c>
      <c r="X6" s="338">
        <v>14</v>
      </c>
      <c r="Y6" s="21" t="s">
        <v>267</v>
      </c>
      <c r="Z6" s="338">
        <v>17</v>
      </c>
      <c r="AA6" s="21" t="s">
        <v>267</v>
      </c>
      <c r="AB6" s="20">
        <v>5</v>
      </c>
      <c r="AC6" s="21"/>
      <c r="AD6" s="20"/>
      <c r="AE6" s="21"/>
      <c r="AF6" s="20"/>
      <c r="AG6" s="21">
        <v>1</v>
      </c>
      <c r="AH6" s="36">
        <v>6</v>
      </c>
      <c r="AI6" s="352"/>
      <c r="AJ6" s="353"/>
      <c r="AK6" s="34"/>
      <c r="AL6" s="34"/>
      <c r="AM6" s="34"/>
      <c r="AN6" s="34"/>
      <c r="AO6" s="34"/>
      <c r="AP6" s="34"/>
      <c r="AQ6" s="34"/>
    </row>
    <row r="7" spans="1:43" ht="13.2" customHeight="1" x14ac:dyDescent="0.25">
      <c r="A7" s="443">
        <v>3</v>
      </c>
      <c r="B7" s="441" t="s">
        <v>97</v>
      </c>
      <c r="C7" s="178" t="s">
        <v>26</v>
      </c>
      <c r="D7" s="10">
        <f t="shared" si="0"/>
        <v>124</v>
      </c>
      <c r="E7" s="29">
        <f>SUM(L7+P7+R7+V7+Z7+AD7)</f>
        <v>86</v>
      </c>
      <c r="F7" s="90">
        <f t="shared" si="1"/>
        <v>38</v>
      </c>
      <c r="G7" s="45">
        <v>3</v>
      </c>
      <c r="H7" s="339">
        <v>17</v>
      </c>
      <c r="I7" s="11" t="s">
        <v>241</v>
      </c>
      <c r="J7" s="12">
        <v>3</v>
      </c>
      <c r="K7" s="93">
        <v>4</v>
      </c>
      <c r="L7" s="338">
        <v>15</v>
      </c>
      <c r="M7" s="17" t="s">
        <v>242</v>
      </c>
      <c r="N7" s="16">
        <v>5</v>
      </c>
      <c r="O7" s="17">
        <v>3</v>
      </c>
      <c r="P7" s="338">
        <v>17</v>
      </c>
      <c r="Q7" s="17" t="s">
        <v>267</v>
      </c>
      <c r="R7" s="338">
        <v>6</v>
      </c>
      <c r="S7" s="17">
        <v>2</v>
      </c>
      <c r="T7" s="340">
        <v>21</v>
      </c>
      <c r="U7" s="19" t="s">
        <v>303</v>
      </c>
      <c r="V7" s="338">
        <v>13</v>
      </c>
      <c r="W7" s="21"/>
      <c r="X7" s="20"/>
      <c r="Y7" s="21" t="s">
        <v>242</v>
      </c>
      <c r="Z7" s="338">
        <v>14</v>
      </c>
      <c r="AA7" s="21"/>
      <c r="AB7" s="20"/>
      <c r="AC7" s="21">
        <v>2</v>
      </c>
      <c r="AD7" s="338">
        <v>21</v>
      </c>
      <c r="AE7" s="21"/>
      <c r="AF7" s="20"/>
      <c r="AG7" s="21">
        <v>1</v>
      </c>
      <c r="AH7" s="36">
        <v>6</v>
      </c>
      <c r="AI7" s="352"/>
      <c r="AJ7" s="353"/>
      <c r="AK7" s="34"/>
      <c r="AL7" s="34"/>
      <c r="AM7" s="34"/>
      <c r="AN7" s="34"/>
      <c r="AO7" s="34"/>
      <c r="AP7" s="34"/>
      <c r="AQ7" s="34"/>
    </row>
    <row r="8" spans="1:43" ht="13.2" customHeight="1" x14ac:dyDescent="0.25">
      <c r="A8" s="443">
        <v>4</v>
      </c>
      <c r="B8" s="440" t="s">
        <v>90</v>
      </c>
      <c r="C8" s="178" t="s">
        <v>32</v>
      </c>
      <c r="D8" s="10">
        <f t="shared" si="0"/>
        <v>112</v>
      </c>
      <c r="E8" s="29">
        <f>SUM(L8+N8+P8+R8+X8+AD8)</f>
        <v>74</v>
      </c>
      <c r="F8" s="90">
        <f t="shared" si="1"/>
        <v>38</v>
      </c>
      <c r="G8" s="45">
        <v>2</v>
      </c>
      <c r="H8" s="339">
        <v>21</v>
      </c>
      <c r="I8" s="11" t="s">
        <v>240</v>
      </c>
      <c r="J8" s="12">
        <v>11</v>
      </c>
      <c r="K8" s="93">
        <v>7</v>
      </c>
      <c r="L8" s="338">
        <v>12</v>
      </c>
      <c r="M8" s="17" t="s">
        <v>269</v>
      </c>
      <c r="N8" s="338">
        <v>11</v>
      </c>
      <c r="O8" s="17">
        <v>8</v>
      </c>
      <c r="P8" s="338">
        <v>11</v>
      </c>
      <c r="Q8" s="17" t="s">
        <v>240</v>
      </c>
      <c r="R8" s="338">
        <v>12</v>
      </c>
      <c r="S8" s="17">
        <v>3</v>
      </c>
      <c r="T8" s="340">
        <v>17</v>
      </c>
      <c r="U8" s="19" t="s">
        <v>307</v>
      </c>
      <c r="V8" s="20">
        <v>10</v>
      </c>
      <c r="W8" s="21" t="s">
        <v>240</v>
      </c>
      <c r="X8" s="338">
        <v>11</v>
      </c>
      <c r="Y8" s="21" t="s">
        <v>305</v>
      </c>
      <c r="Z8" s="20">
        <v>8</v>
      </c>
      <c r="AA8" s="21" t="s">
        <v>269</v>
      </c>
      <c r="AB8" s="20">
        <v>8</v>
      </c>
      <c r="AC8" s="21">
        <v>3</v>
      </c>
      <c r="AD8" s="338">
        <v>17</v>
      </c>
      <c r="AE8" s="21" t="s">
        <v>269</v>
      </c>
      <c r="AF8" s="20">
        <v>8</v>
      </c>
      <c r="AG8" s="21"/>
      <c r="AH8" s="36"/>
      <c r="AI8" s="352"/>
      <c r="AJ8" s="353"/>
      <c r="AK8" s="34"/>
      <c r="AL8" s="34"/>
      <c r="AM8" s="34"/>
      <c r="AN8" s="34"/>
      <c r="AO8" s="34"/>
      <c r="AP8" s="34"/>
      <c r="AQ8" s="34"/>
    </row>
    <row r="9" spans="1:43" ht="13.2" customHeight="1" x14ac:dyDescent="0.25">
      <c r="A9" s="443">
        <v>5</v>
      </c>
      <c r="B9" s="441" t="s">
        <v>92</v>
      </c>
      <c r="C9" s="261" t="s">
        <v>39</v>
      </c>
      <c r="D9" s="10">
        <f t="shared" si="0"/>
        <v>98</v>
      </c>
      <c r="E9" s="29">
        <f>SUM(L9+P9+V9+Z9+AB9+AD9)</f>
        <v>83</v>
      </c>
      <c r="F9" s="90">
        <f t="shared" si="1"/>
        <v>15</v>
      </c>
      <c r="G9" s="45">
        <v>12</v>
      </c>
      <c r="H9" s="339">
        <v>7</v>
      </c>
      <c r="I9" s="11">
        <v>4</v>
      </c>
      <c r="J9" s="12">
        <v>5</v>
      </c>
      <c r="K9" s="93">
        <v>9</v>
      </c>
      <c r="L9" s="338">
        <v>10</v>
      </c>
      <c r="M9" s="17"/>
      <c r="N9" s="16"/>
      <c r="O9" s="17">
        <v>7</v>
      </c>
      <c r="P9" s="338">
        <v>12</v>
      </c>
      <c r="Q9" s="17">
        <v>5</v>
      </c>
      <c r="R9" s="16">
        <v>5</v>
      </c>
      <c r="S9" s="17">
        <v>11</v>
      </c>
      <c r="T9" s="340">
        <v>8</v>
      </c>
      <c r="U9" s="30">
        <v>2</v>
      </c>
      <c r="V9" s="338">
        <v>21</v>
      </c>
      <c r="W9" s="28">
        <v>3</v>
      </c>
      <c r="X9" s="20">
        <v>8</v>
      </c>
      <c r="Y9" s="21">
        <v>3</v>
      </c>
      <c r="Z9" s="338">
        <v>17</v>
      </c>
      <c r="AA9" s="21">
        <v>2</v>
      </c>
      <c r="AB9" s="343">
        <v>10</v>
      </c>
      <c r="AC9" s="21">
        <v>6</v>
      </c>
      <c r="AD9" s="427">
        <v>13</v>
      </c>
      <c r="AE9" s="21"/>
      <c r="AF9" s="64"/>
      <c r="AG9" s="21">
        <v>3</v>
      </c>
      <c r="AH9" s="36">
        <v>2</v>
      </c>
      <c r="AI9" s="352"/>
      <c r="AJ9" s="353"/>
      <c r="AK9" s="34"/>
      <c r="AL9" s="34"/>
      <c r="AM9" s="34"/>
      <c r="AN9" s="34"/>
      <c r="AO9" s="34"/>
      <c r="AP9" s="34"/>
      <c r="AQ9" s="34"/>
    </row>
    <row r="10" spans="1:43" ht="13.2" customHeight="1" x14ac:dyDescent="0.25">
      <c r="A10" s="443">
        <v>6</v>
      </c>
      <c r="B10" s="440" t="s">
        <v>94</v>
      </c>
      <c r="C10" s="178" t="s">
        <v>84</v>
      </c>
      <c r="D10" s="10">
        <f t="shared" si="0"/>
        <v>90</v>
      </c>
      <c r="E10" s="29">
        <f>SUM(L10+P10+V10+Z10+AB10+AD10)</f>
        <v>68</v>
      </c>
      <c r="F10" s="90">
        <f t="shared" si="1"/>
        <v>22</v>
      </c>
      <c r="G10" s="45">
        <v>7</v>
      </c>
      <c r="H10" s="339">
        <v>12</v>
      </c>
      <c r="I10" s="11">
        <v>5</v>
      </c>
      <c r="J10" s="12">
        <v>4</v>
      </c>
      <c r="K10" s="93">
        <v>10</v>
      </c>
      <c r="L10" s="338">
        <v>9</v>
      </c>
      <c r="M10" s="17"/>
      <c r="N10" s="16"/>
      <c r="O10" s="17">
        <v>10</v>
      </c>
      <c r="P10" s="338">
        <v>9</v>
      </c>
      <c r="Q10" s="17">
        <v>4</v>
      </c>
      <c r="R10" s="16">
        <v>6</v>
      </c>
      <c r="S10" s="17">
        <v>9</v>
      </c>
      <c r="T10" s="340">
        <v>10</v>
      </c>
      <c r="U10" s="19">
        <v>4</v>
      </c>
      <c r="V10" s="338">
        <v>15</v>
      </c>
      <c r="W10" s="21">
        <v>4</v>
      </c>
      <c r="X10" s="20">
        <v>6</v>
      </c>
      <c r="Y10" s="21">
        <v>5</v>
      </c>
      <c r="Z10" s="338">
        <v>14</v>
      </c>
      <c r="AA10" s="21">
        <v>3</v>
      </c>
      <c r="AB10" s="338">
        <v>7</v>
      </c>
      <c r="AC10" s="21">
        <v>5</v>
      </c>
      <c r="AD10" s="338">
        <v>14</v>
      </c>
      <c r="AE10" s="21"/>
      <c r="AF10" s="20"/>
      <c r="AG10" s="87">
        <v>2</v>
      </c>
      <c r="AH10" s="89">
        <v>4</v>
      </c>
      <c r="AI10" s="352"/>
      <c r="AJ10" s="353"/>
      <c r="AK10" s="34"/>
      <c r="AL10" s="34"/>
      <c r="AM10" s="34"/>
      <c r="AN10" s="34"/>
      <c r="AO10" s="34"/>
      <c r="AP10" s="34"/>
      <c r="AQ10" s="34"/>
    </row>
    <row r="11" spans="1:43" ht="13.2" customHeight="1" x14ac:dyDescent="0.25">
      <c r="A11" s="47">
        <v>7</v>
      </c>
      <c r="B11" s="138" t="s">
        <v>93</v>
      </c>
      <c r="C11" s="183" t="s">
        <v>84</v>
      </c>
      <c r="D11" s="10">
        <f t="shared" si="0"/>
        <v>72</v>
      </c>
      <c r="E11" s="29">
        <f>SUM(L11+P11+V11+Z11+AB11+AD11)</f>
        <v>57</v>
      </c>
      <c r="F11" s="90">
        <f t="shared" si="1"/>
        <v>15</v>
      </c>
      <c r="G11" s="45">
        <v>11</v>
      </c>
      <c r="H11" s="339">
        <v>8</v>
      </c>
      <c r="I11" s="11">
        <v>5</v>
      </c>
      <c r="J11" s="12">
        <v>4</v>
      </c>
      <c r="K11" s="93">
        <v>11</v>
      </c>
      <c r="L11" s="338">
        <v>8</v>
      </c>
      <c r="M11" s="17"/>
      <c r="N11" s="16"/>
      <c r="O11" s="17">
        <v>12</v>
      </c>
      <c r="P11" s="338">
        <v>7</v>
      </c>
      <c r="Q11" s="17">
        <v>4</v>
      </c>
      <c r="R11" s="16">
        <v>6</v>
      </c>
      <c r="S11" s="17">
        <v>12</v>
      </c>
      <c r="T11" s="340">
        <v>7</v>
      </c>
      <c r="U11" s="19">
        <v>5</v>
      </c>
      <c r="V11" s="338">
        <v>14</v>
      </c>
      <c r="W11" s="21">
        <v>4</v>
      </c>
      <c r="X11" s="20">
        <v>6</v>
      </c>
      <c r="Y11" s="21">
        <v>7</v>
      </c>
      <c r="Z11" s="338">
        <v>12</v>
      </c>
      <c r="AA11" s="21">
        <v>3</v>
      </c>
      <c r="AB11" s="338">
        <v>7</v>
      </c>
      <c r="AC11" s="21">
        <v>10</v>
      </c>
      <c r="AD11" s="338">
        <v>9</v>
      </c>
      <c r="AE11" s="21"/>
      <c r="AF11" s="20"/>
      <c r="AG11" s="87">
        <v>2</v>
      </c>
      <c r="AH11" s="89">
        <v>4</v>
      </c>
      <c r="AI11" s="352"/>
      <c r="AJ11" s="353"/>
      <c r="AK11" s="34"/>
      <c r="AL11" s="34"/>
      <c r="AM11" s="34"/>
      <c r="AN11" s="34"/>
      <c r="AO11" s="34"/>
      <c r="AP11" s="34"/>
      <c r="AQ11" s="34"/>
    </row>
    <row r="12" spans="1:43" ht="13.2" customHeight="1" x14ac:dyDescent="0.25">
      <c r="A12" s="47">
        <v>8</v>
      </c>
      <c r="B12" s="137" t="s">
        <v>91</v>
      </c>
      <c r="C12" s="178" t="s">
        <v>42</v>
      </c>
      <c r="D12" s="10">
        <f t="shared" si="0"/>
        <v>66</v>
      </c>
      <c r="E12" s="29">
        <f>SUM(L12+V12+X12+Z12+AB12+AD12)</f>
        <v>57</v>
      </c>
      <c r="F12" s="90">
        <f>H12+J12</f>
        <v>9</v>
      </c>
      <c r="G12" s="45">
        <v>15</v>
      </c>
      <c r="H12" s="339">
        <v>4</v>
      </c>
      <c r="I12" s="11">
        <v>4</v>
      </c>
      <c r="J12" s="340">
        <v>5</v>
      </c>
      <c r="K12" s="93">
        <v>12</v>
      </c>
      <c r="L12" s="338">
        <v>7</v>
      </c>
      <c r="M12" s="17"/>
      <c r="N12" s="16"/>
      <c r="O12" s="17">
        <v>13</v>
      </c>
      <c r="P12" s="16">
        <v>6</v>
      </c>
      <c r="Q12" s="17">
        <v>5</v>
      </c>
      <c r="R12" s="16">
        <v>5</v>
      </c>
      <c r="S12" s="17">
        <v>15</v>
      </c>
      <c r="T12" s="94">
        <v>4</v>
      </c>
      <c r="U12" s="19">
        <v>6</v>
      </c>
      <c r="V12" s="338">
        <v>13</v>
      </c>
      <c r="W12" s="21">
        <v>3</v>
      </c>
      <c r="X12" s="338">
        <v>8</v>
      </c>
      <c r="Y12" s="21">
        <v>8</v>
      </c>
      <c r="Z12" s="338">
        <v>11</v>
      </c>
      <c r="AA12" s="21">
        <v>2</v>
      </c>
      <c r="AB12" s="338">
        <v>10</v>
      </c>
      <c r="AC12" s="21">
        <v>11</v>
      </c>
      <c r="AD12" s="338">
        <v>8</v>
      </c>
      <c r="AE12" s="21"/>
      <c r="AF12" s="20"/>
      <c r="AG12" s="21">
        <v>3</v>
      </c>
      <c r="AH12" s="36">
        <v>2</v>
      </c>
      <c r="AI12" s="352"/>
      <c r="AJ12" s="353"/>
      <c r="AK12" s="34"/>
      <c r="AL12" s="34"/>
      <c r="AM12" s="34"/>
      <c r="AN12" s="34"/>
      <c r="AO12" s="34"/>
      <c r="AP12" s="34"/>
      <c r="AQ12" s="34"/>
    </row>
    <row r="13" spans="1:43" ht="13.2" customHeight="1" x14ac:dyDescent="0.25">
      <c r="A13" s="47">
        <v>9</v>
      </c>
      <c r="B13" s="172" t="s">
        <v>114</v>
      </c>
      <c r="C13" s="220" t="s">
        <v>300</v>
      </c>
      <c r="D13" s="10">
        <f t="shared" si="0"/>
        <v>50</v>
      </c>
      <c r="E13" s="29">
        <f>SUM(L13+P13+V13+Z13+AB13+AD13)</f>
        <v>47</v>
      </c>
      <c r="F13" s="90">
        <f>T13</f>
        <v>3</v>
      </c>
      <c r="G13" s="45"/>
      <c r="H13" s="13"/>
      <c r="I13" s="11"/>
      <c r="J13" s="12"/>
      <c r="K13" s="93">
        <v>16</v>
      </c>
      <c r="L13" s="338">
        <v>3</v>
      </c>
      <c r="M13" s="17"/>
      <c r="N13" s="16"/>
      <c r="O13" s="17">
        <v>14</v>
      </c>
      <c r="P13" s="338">
        <v>5</v>
      </c>
      <c r="Q13" s="17">
        <v>9</v>
      </c>
      <c r="R13" s="16">
        <v>1</v>
      </c>
      <c r="S13" s="17">
        <v>16</v>
      </c>
      <c r="T13" s="340">
        <v>3</v>
      </c>
      <c r="U13" s="19">
        <v>7</v>
      </c>
      <c r="V13" s="338">
        <v>12</v>
      </c>
      <c r="W13" s="21">
        <v>9</v>
      </c>
      <c r="X13" s="20">
        <v>1</v>
      </c>
      <c r="Y13" s="21">
        <v>4</v>
      </c>
      <c r="Z13" s="338">
        <v>15</v>
      </c>
      <c r="AA13" s="21">
        <v>7</v>
      </c>
      <c r="AB13" s="338">
        <v>2</v>
      </c>
      <c r="AC13" s="21">
        <v>9</v>
      </c>
      <c r="AD13" s="338">
        <v>10</v>
      </c>
      <c r="AE13" s="21"/>
      <c r="AF13" s="20"/>
      <c r="AG13" s="87">
        <v>4</v>
      </c>
      <c r="AH13" s="89">
        <v>1</v>
      </c>
      <c r="AI13" s="352"/>
      <c r="AJ13" s="353"/>
      <c r="AK13" s="34"/>
      <c r="AL13" s="34"/>
      <c r="AM13" s="34"/>
      <c r="AN13" s="34"/>
      <c r="AO13" s="34"/>
      <c r="AP13" s="34"/>
      <c r="AQ13" s="34"/>
    </row>
    <row r="14" spans="1:43" ht="13.2" customHeight="1" x14ac:dyDescent="0.25">
      <c r="A14" s="47">
        <v>10</v>
      </c>
      <c r="B14" s="172" t="s">
        <v>115</v>
      </c>
      <c r="C14" s="220" t="s">
        <v>28</v>
      </c>
      <c r="D14" s="10">
        <f t="shared" si="0"/>
        <v>41</v>
      </c>
      <c r="E14" s="29">
        <f>SUM(R14+V14+X14+Z14+AB14+AD14)</f>
        <v>37</v>
      </c>
      <c r="F14" s="90">
        <f>H14+J14</f>
        <v>4</v>
      </c>
      <c r="G14" s="45">
        <v>16</v>
      </c>
      <c r="H14" s="339">
        <v>3</v>
      </c>
      <c r="I14" s="11">
        <v>8</v>
      </c>
      <c r="J14" s="340">
        <v>1</v>
      </c>
      <c r="K14" s="93">
        <v>17</v>
      </c>
      <c r="L14" s="16">
        <v>2</v>
      </c>
      <c r="M14" s="17"/>
      <c r="N14" s="16"/>
      <c r="O14" s="17">
        <v>16</v>
      </c>
      <c r="P14" s="16">
        <v>3</v>
      </c>
      <c r="Q14" s="17">
        <v>7</v>
      </c>
      <c r="R14" s="338">
        <v>3</v>
      </c>
      <c r="S14" s="17"/>
      <c r="T14" s="94"/>
      <c r="U14" s="19">
        <v>10</v>
      </c>
      <c r="V14" s="338">
        <v>9</v>
      </c>
      <c r="W14" s="21">
        <v>6</v>
      </c>
      <c r="X14" s="338">
        <v>4</v>
      </c>
      <c r="Y14" s="21">
        <v>9</v>
      </c>
      <c r="Z14" s="343">
        <v>10</v>
      </c>
      <c r="AA14" s="21">
        <v>5</v>
      </c>
      <c r="AB14" s="343">
        <v>4</v>
      </c>
      <c r="AC14" s="21">
        <v>12</v>
      </c>
      <c r="AD14" s="427">
        <v>7</v>
      </c>
      <c r="AE14" s="21"/>
      <c r="AF14" s="64"/>
      <c r="AG14" s="21"/>
      <c r="AH14" s="257"/>
      <c r="AI14" s="352"/>
      <c r="AJ14" s="353"/>
      <c r="AK14" s="34"/>
      <c r="AL14" s="34"/>
      <c r="AM14" s="34"/>
      <c r="AN14" s="34"/>
      <c r="AO14" s="34"/>
      <c r="AP14" s="34"/>
      <c r="AQ14" s="34"/>
    </row>
    <row r="15" spans="1:43" ht="13.2" customHeight="1" x14ac:dyDescent="0.25">
      <c r="A15" s="47">
        <v>11</v>
      </c>
      <c r="B15" s="136" t="s">
        <v>308</v>
      </c>
      <c r="C15" s="178" t="s">
        <v>27</v>
      </c>
      <c r="D15" s="10">
        <f t="shared" si="0"/>
        <v>39</v>
      </c>
      <c r="E15" s="29">
        <f>SUM(R15+V15+X15+Z15+AB15+AD15)</f>
        <v>37</v>
      </c>
      <c r="F15" s="90">
        <f>H15+T15</f>
        <v>2</v>
      </c>
      <c r="G15" s="45">
        <v>18</v>
      </c>
      <c r="H15" s="339">
        <v>1</v>
      </c>
      <c r="I15" s="11"/>
      <c r="J15" s="12"/>
      <c r="K15" s="93">
        <v>15</v>
      </c>
      <c r="L15" s="16">
        <v>4</v>
      </c>
      <c r="M15" s="17"/>
      <c r="N15" s="16"/>
      <c r="O15" s="17">
        <v>15</v>
      </c>
      <c r="P15" s="16">
        <v>4</v>
      </c>
      <c r="Q15" s="17">
        <v>6</v>
      </c>
      <c r="R15" s="338">
        <v>4</v>
      </c>
      <c r="S15" s="17">
        <v>18</v>
      </c>
      <c r="T15" s="340">
        <v>1</v>
      </c>
      <c r="U15" s="19">
        <v>8</v>
      </c>
      <c r="V15" s="338">
        <v>11</v>
      </c>
      <c r="W15" s="21">
        <v>5</v>
      </c>
      <c r="X15" s="338">
        <v>5</v>
      </c>
      <c r="Y15" s="28">
        <v>11</v>
      </c>
      <c r="Z15" s="338">
        <v>8</v>
      </c>
      <c r="AA15" s="28">
        <v>4</v>
      </c>
      <c r="AB15" s="338">
        <v>5</v>
      </c>
      <c r="AC15" s="21">
        <v>15</v>
      </c>
      <c r="AD15" s="338">
        <v>4</v>
      </c>
      <c r="AE15" s="21"/>
      <c r="AF15" s="20"/>
      <c r="AG15" s="21">
        <v>3</v>
      </c>
      <c r="AH15" s="36">
        <v>2</v>
      </c>
      <c r="AI15" s="403"/>
      <c r="AJ15" s="355"/>
      <c r="AK15" s="34"/>
      <c r="AL15" s="34"/>
      <c r="AM15" s="34"/>
      <c r="AN15" s="34"/>
      <c r="AO15" s="34"/>
      <c r="AP15" s="34"/>
      <c r="AQ15" s="34"/>
    </row>
    <row r="16" spans="1:43" ht="13.2" customHeight="1" x14ac:dyDescent="0.25">
      <c r="A16" s="47">
        <v>12</v>
      </c>
      <c r="B16" s="172" t="s">
        <v>179</v>
      </c>
      <c r="C16" s="183" t="s">
        <v>33</v>
      </c>
      <c r="D16" s="10">
        <f t="shared" si="0"/>
        <v>37</v>
      </c>
      <c r="E16" s="29">
        <f>SUM(L16+N16+R16+X16)</f>
        <v>27</v>
      </c>
      <c r="F16" s="90">
        <f>J16</f>
        <v>10</v>
      </c>
      <c r="G16" s="45">
        <v>0</v>
      </c>
      <c r="H16" s="13">
        <v>0</v>
      </c>
      <c r="I16" s="11">
        <v>2</v>
      </c>
      <c r="J16" s="340">
        <v>10</v>
      </c>
      <c r="K16" s="93">
        <v>14</v>
      </c>
      <c r="L16" s="338">
        <v>5</v>
      </c>
      <c r="M16" s="17" t="s">
        <v>241</v>
      </c>
      <c r="N16" s="338">
        <v>6</v>
      </c>
      <c r="O16" s="17"/>
      <c r="P16" s="16"/>
      <c r="Q16" s="17">
        <v>2</v>
      </c>
      <c r="R16" s="338">
        <v>11</v>
      </c>
      <c r="S16" s="17"/>
      <c r="T16" s="94"/>
      <c r="U16" s="19"/>
      <c r="V16" s="20"/>
      <c r="W16" s="21" t="s">
        <v>267</v>
      </c>
      <c r="X16" s="338">
        <v>5</v>
      </c>
      <c r="Y16" s="28"/>
      <c r="Z16" s="20"/>
      <c r="AA16" s="28"/>
      <c r="AB16" s="20"/>
      <c r="AC16" s="21"/>
      <c r="AD16" s="20"/>
      <c r="AE16" s="21"/>
      <c r="AF16" s="20"/>
      <c r="AG16" s="21">
        <v>1</v>
      </c>
      <c r="AH16" s="36">
        <v>6</v>
      </c>
      <c r="AI16" s="352"/>
      <c r="AJ16" s="353"/>
      <c r="AK16" s="34"/>
      <c r="AL16" s="34"/>
      <c r="AM16" s="34"/>
      <c r="AN16" s="34"/>
      <c r="AO16" s="34"/>
      <c r="AP16" s="34"/>
      <c r="AQ16" s="34"/>
    </row>
    <row r="17" spans="1:43" ht="13.2" customHeight="1" x14ac:dyDescent="0.25">
      <c r="A17" s="47">
        <v>13</v>
      </c>
      <c r="B17" s="172" t="s">
        <v>96</v>
      </c>
      <c r="C17" s="261" t="s">
        <v>84</v>
      </c>
      <c r="D17" s="10">
        <f t="shared" si="0"/>
        <v>27</v>
      </c>
      <c r="E17" s="29">
        <f>SUM(R17+V17+X17+Z17+AB17+AD17)</f>
        <v>24</v>
      </c>
      <c r="F17" s="90">
        <f>J17+T17</f>
        <v>3</v>
      </c>
      <c r="G17" s="45">
        <v>0</v>
      </c>
      <c r="H17" s="13">
        <v>0</v>
      </c>
      <c r="I17" s="11">
        <v>8</v>
      </c>
      <c r="J17" s="340">
        <v>1</v>
      </c>
      <c r="K17" s="93"/>
      <c r="L17" s="16"/>
      <c r="M17" s="17"/>
      <c r="N17" s="16"/>
      <c r="O17" s="17"/>
      <c r="P17" s="16"/>
      <c r="Q17" s="17">
        <v>7</v>
      </c>
      <c r="R17" s="338">
        <v>3</v>
      </c>
      <c r="S17" s="17">
        <v>17</v>
      </c>
      <c r="T17" s="340">
        <v>2</v>
      </c>
      <c r="U17" s="19">
        <v>13</v>
      </c>
      <c r="V17" s="338">
        <v>6</v>
      </c>
      <c r="W17" s="21">
        <v>6</v>
      </c>
      <c r="X17" s="338">
        <v>4</v>
      </c>
      <c r="Y17" s="21">
        <v>14</v>
      </c>
      <c r="Z17" s="426">
        <v>5</v>
      </c>
      <c r="AA17" s="21">
        <v>5</v>
      </c>
      <c r="AB17" s="338">
        <v>4</v>
      </c>
      <c r="AC17" s="21">
        <v>17</v>
      </c>
      <c r="AD17" s="338">
        <v>2</v>
      </c>
      <c r="AE17" s="21"/>
      <c r="AF17" s="20"/>
      <c r="AG17" s="21"/>
      <c r="AH17" s="36"/>
      <c r="AI17" s="352"/>
      <c r="AJ17" s="354"/>
    </row>
    <row r="18" spans="1:43" ht="13.2" customHeight="1" x14ac:dyDescent="0.25">
      <c r="A18" s="47">
        <v>14</v>
      </c>
      <c r="B18" s="138" t="s">
        <v>117</v>
      </c>
      <c r="C18" s="183" t="s">
        <v>40</v>
      </c>
      <c r="D18" s="10">
        <f t="shared" si="0"/>
        <v>22</v>
      </c>
      <c r="E18" s="29">
        <f>SUM(L18+V18+Z18+AD18)</f>
        <v>22</v>
      </c>
      <c r="F18" s="90">
        <f>H18</f>
        <v>0</v>
      </c>
      <c r="G18" s="45">
        <v>0</v>
      </c>
      <c r="H18" s="13">
        <v>0</v>
      </c>
      <c r="I18" s="11">
        <v>7</v>
      </c>
      <c r="J18" s="340">
        <v>2</v>
      </c>
      <c r="K18" s="93">
        <v>18</v>
      </c>
      <c r="L18" s="338">
        <v>1</v>
      </c>
      <c r="M18" s="17"/>
      <c r="N18" s="16"/>
      <c r="O18" s="17"/>
      <c r="P18" s="16"/>
      <c r="Q18" s="17"/>
      <c r="R18" s="16"/>
      <c r="S18" s="17"/>
      <c r="T18" s="94"/>
      <c r="U18" s="19">
        <v>11</v>
      </c>
      <c r="V18" s="338">
        <v>8</v>
      </c>
      <c r="W18" s="21"/>
      <c r="X18" s="20"/>
      <c r="Y18" s="21">
        <v>12</v>
      </c>
      <c r="Z18" s="338">
        <v>7</v>
      </c>
      <c r="AA18" s="21"/>
      <c r="AB18" s="64"/>
      <c r="AC18" s="21">
        <v>13</v>
      </c>
      <c r="AD18" s="343">
        <v>6</v>
      </c>
      <c r="AE18" s="21"/>
      <c r="AF18" s="64"/>
      <c r="AG18" s="21"/>
      <c r="AH18" s="36"/>
      <c r="AI18" s="352"/>
      <c r="AJ18" s="353"/>
      <c r="AK18" s="34"/>
      <c r="AL18" s="34"/>
      <c r="AM18" s="34"/>
      <c r="AN18" s="34"/>
      <c r="AO18" s="34"/>
      <c r="AP18" s="34"/>
      <c r="AQ18" s="34"/>
    </row>
    <row r="19" spans="1:43" s="2" customFormat="1" ht="13.2" customHeight="1" x14ac:dyDescent="0.25">
      <c r="A19" s="47">
        <v>15</v>
      </c>
      <c r="B19" s="138" t="s">
        <v>311</v>
      </c>
      <c r="C19" s="183" t="s">
        <v>310</v>
      </c>
      <c r="D19" s="10">
        <f t="shared" si="0"/>
        <v>12</v>
      </c>
      <c r="E19" s="29">
        <f>SUM(V19+X19+Z19+AB19+AD19)</f>
        <v>12</v>
      </c>
      <c r="F19" s="90">
        <v>0</v>
      </c>
      <c r="G19" s="191"/>
      <c r="H19" s="117"/>
      <c r="I19" s="116"/>
      <c r="J19" s="192"/>
      <c r="K19" s="197"/>
      <c r="L19" s="119"/>
      <c r="M19" s="118"/>
      <c r="N19" s="119"/>
      <c r="O19" s="118"/>
      <c r="P19" s="119"/>
      <c r="Q19" s="118"/>
      <c r="R19" s="119"/>
      <c r="S19" s="118"/>
      <c r="T19" s="198"/>
      <c r="U19" s="227">
        <v>14</v>
      </c>
      <c r="V19" s="346">
        <v>5</v>
      </c>
      <c r="W19" s="145">
        <v>8</v>
      </c>
      <c r="X19" s="346">
        <v>2</v>
      </c>
      <c r="Y19" s="145">
        <v>18</v>
      </c>
      <c r="Z19" s="346">
        <v>1</v>
      </c>
      <c r="AA19" s="145">
        <v>6</v>
      </c>
      <c r="AB19" s="346">
        <v>3</v>
      </c>
      <c r="AC19" s="145">
        <v>18</v>
      </c>
      <c r="AD19" s="347">
        <v>1</v>
      </c>
      <c r="AE19" s="145"/>
      <c r="AF19" s="146"/>
      <c r="AG19" s="145"/>
      <c r="AH19" s="228"/>
      <c r="AI19" s="356"/>
      <c r="AJ19" s="357"/>
    </row>
    <row r="20" spans="1:43" s="2" customFormat="1" ht="13.2" customHeight="1" x14ac:dyDescent="0.25">
      <c r="A20" s="7"/>
      <c r="B20" s="173"/>
      <c r="C20" s="173"/>
      <c r="D20" s="173"/>
      <c r="E20" s="173"/>
      <c r="F20" s="173"/>
      <c r="G20" s="191"/>
      <c r="H20" s="117"/>
      <c r="I20" s="116"/>
      <c r="J20" s="192"/>
      <c r="K20" s="197"/>
      <c r="L20" s="119"/>
      <c r="M20" s="118"/>
      <c r="N20" s="119"/>
      <c r="O20" s="118"/>
      <c r="P20" s="119"/>
      <c r="Q20" s="118"/>
      <c r="R20" s="119"/>
      <c r="S20" s="118"/>
      <c r="T20" s="198"/>
      <c r="U20" s="225"/>
      <c r="V20" s="121"/>
      <c r="W20" s="120"/>
      <c r="X20" s="121"/>
      <c r="Y20" s="120"/>
      <c r="Z20" s="121"/>
      <c r="AA20" s="120"/>
      <c r="AB20" s="121"/>
      <c r="AC20" s="120"/>
      <c r="AD20" s="121"/>
      <c r="AE20" s="120"/>
      <c r="AF20" s="121"/>
      <c r="AG20" s="120"/>
      <c r="AH20" s="226"/>
      <c r="AI20" s="398"/>
      <c r="AJ20" s="399"/>
    </row>
    <row r="21" spans="1:43" s="2" customFormat="1" ht="13.2" customHeight="1" x14ac:dyDescent="0.25">
      <c r="A21" s="7"/>
      <c r="B21" s="173"/>
      <c r="C21" s="173"/>
      <c r="D21" s="173"/>
      <c r="E21" s="173"/>
      <c r="F21" s="173"/>
      <c r="G21" s="191"/>
      <c r="H21" s="117"/>
      <c r="I21" s="116"/>
      <c r="J21" s="192"/>
      <c r="K21" s="197"/>
      <c r="L21" s="119"/>
      <c r="M21" s="118"/>
      <c r="N21" s="119"/>
      <c r="O21" s="118"/>
      <c r="P21" s="119"/>
      <c r="Q21" s="118"/>
      <c r="R21" s="119"/>
      <c r="S21" s="118"/>
      <c r="T21" s="198"/>
      <c r="U21" s="225"/>
      <c r="V21" s="121"/>
      <c r="W21" s="120"/>
      <c r="X21" s="121"/>
      <c r="Y21" s="120"/>
      <c r="Z21" s="121"/>
      <c r="AA21" s="120"/>
      <c r="AB21" s="121"/>
      <c r="AC21" s="120"/>
      <c r="AD21" s="121"/>
      <c r="AE21" s="120"/>
      <c r="AF21" s="121"/>
      <c r="AG21" s="120"/>
      <c r="AH21" s="226"/>
      <c r="AI21" s="398"/>
      <c r="AJ21" s="399"/>
    </row>
    <row r="22" spans="1:43" s="2" customFormat="1" ht="13.2" customHeight="1" thickBot="1" x14ac:dyDescent="0.3">
      <c r="A22" s="7"/>
      <c r="B22" s="174"/>
      <c r="C22" s="174"/>
      <c r="D22" s="174"/>
      <c r="E22" s="174"/>
      <c r="F22" s="174"/>
      <c r="G22" s="204"/>
      <c r="H22" s="205"/>
      <c r="I22" s="206"/>
      <c r="J22" s="207"/>
      <c r="K22" s="210"/>
      <c r="L22" s="212"/>
      <c r="M22" s="211"/>
      <c r="N22" s="212"/>
      <c r="O22" s="211"/>
      <c r="P22" s="212"/>
      <c r="Q22" s="211"/>
      <c r="R22" s="212"/>
      <c r="S22" s="211"/>
      <c r="T22" s="213"/>
      <c r="U22" s="231"/>
      <c r="V22" s="232"/>
      <c r="W22" s="233"/>
      <c r="X22" s="232"/>
      <c r="Y22" s="233"/>
      <c r="Z22" s="232"/>
      <c r="AA22" s="233"/>
      <c r="AB22" s="232"/>
      <c r="AC22" s="233"/>
      <c r="AD22" s="232"/>
      <c r="AE22" s="233"/>
      <c r="AF22" s="232"/>
      <c r="AG22" s="233"/>
      <c r="AH22" s="234"/>
      <c r="AI22" s="398"/>
      <c r="AJ22" s="399"/>
    </row>
  </sheetData>
  <sortState ref="A5:BF19">
    <sortCondition descending="1" ref="D5:D19"/>
  </sortState>
  <mergeCells count="4">
    <mergeCell ref="G2:J2"/>
    <mergeCell ref="AI2:AJ2"/>
    <mergeCell ref="U2:AH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2 F13 E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33"/>
  <sheetViews>
    <sheetView zoomScaleNormal="100" workbookViewId="0">
      <pane xSplit="6" ySplit="2" topLeftCell="W3" activePane="bottomRight" state="frozen"/>
      <selection pane="topRight" activeCell="F1" sqref="F1"/>
      <selection pane="bottomLeft" activeCell="A2" sqref="A2"/>
      <selection pane="bottomRight" activeCell="AI1" sqref="AI1:AW1048576"/>
    </sheetView>
  </sheetViews>
  <sheetFormatPr defaultColWidth="9.109375" defaultRowHeight="13.2" x14ac:dyDescent="0.25"/>
  <cols>
    <col min="1" max="1" width="3.77734375" style="1" customWidth="1"/>
    <col min="2" max="2" width="25.77734375" style="1" customWidth="1"/>
    <col min="3" max="6" width="4.77734375" style="1" customWidth="1"/>
    <col min="7" max="7" width="7.77734375" style="1" customWidth="1"/>
    <col min="8" max="8" width="3.77734375" style="1" customWidth="1"/>
    <col min="9" max="9" width="7.77734375" style="1" customWidth="1"/>
    <col min="10" max="10" width="3.77734375" style="1" customWidth="1"/>
    <col min="11" max="11" width="7.77734375" style="1" customWidth="1"/>
    <col min="12" max="12" width="3.77734375" style="9" customWidth="1"/>
    <col min="13" max="13" width="7.77734375" style="1" customWidth="1"/>
    <col min="14" max="14" width="3.77734375" style="1" customWidth="1"/>
    <col min="15" max="15" width="7.77734375" style="1" customWidth="1"/>
    <col min="16" max="16" width="3.77734375" style="1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style="1" customWidth="1"/>
    <col min="22" max="22" width="3.77734375" style="1" customWidth="1"/>
    <col min="23" max="23" width="7.77734375" style="1" customWidth="1"/>
    <col min="24" max="24" width="3.77734375" style="1" customWidth="1"/>
    <col min="25" max="25" width="7.77734375" customWidth="1"/>
    <col min="26" max="26" width="3.77734375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35" width="3.6640625" style="1" customWidth="1"/>
    <col min="36" max="16384" width="9.109375" style="1"/>
  </cols>
  <sheetData>
    <row r="1" spans="1:34" ht="13.8" thickBot="1" x14ac:dyDescent="0.3"/>
    <row r="2" spans="1:34" s="3" customFormat="1" ht="13.8" thickBot="1" x14ac:dyDescent="0.3">
      <c r="B2" s="175" t="s">
        <v>264</v>
      </c>
      <c r="C2" s="69"/>
      <c r="D2" s="70"/>
      <c r="E2" s="70"/>
      <c r="F2" s="70"/>
      <c r="G2" s="488" t="s">
        <v>259</v>
      </c>
      <c r="H2" s="489"/>
      <c r="I2" s="489"/>
      <c r="J2" s="490"/>
      <c r="K2" s="488" t="s">
        <v>258</v>
      </c>
      <c r="L2" s="489"/>
      <c r="M2" s="489"/>
      <c r="N2" s="489"/>
      <c r="O2" s="489"/>
      <c r="P2" s="489"/>
      <c r="Q2" s="489"/>
      <c r="R2" s="489"/>
      <c r="S2" s="489"/>
      <c r="T2" s="490"/>
      <c r="U2" s="488" t="s">
        <v>22</v>
      </c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7"/>
    </row>
    <row r="3" spans="1:34" x14ac:dyDescent="0.25">
      <c r="B3" s="350" t="s">
        <v>293</v>
      </c>
      <c r="C3" s="71"/>
      <c r="D3" s="68" t="s">
        <v>7</v>
      </c>
      <c r="E3" s="68" t="s">
        <v>11</v>
      </c>
      <c r="F3" s="68" t="s">
        <v>12</v>
      </c>
      <c r="G3" s="202" t="s">
        <v>6</v>
      </c>
      <c r="H3" s="73"/>
      <c r="I3" s="73" t="s">
        <v>6</v>
      </c>
      <c r="J3" s="74"/>
      <c r="K3" s="164" t="s">
        <v>6</v>
      </c>
      <c r="L3" s="159"/>
      <c r="M3" s="160" t="s">
        <v>6</v>
      </c>
      <c r="N3" s="160"/>
      <c r="O3" s="160" t="s">
        <v>6</v>
      </c>
      <c r="P3" s="159"/>
      <c r="Q3" s="159" t="s">
        <v>6</v>
      </c>
      <c r="R3" s="161"/>
      <c r="S3" s="159" t="s">
        <v>6</v>
      </c>
      <c r="T3" s="165"/>
      <c r="U3" s="79" t="s">
        <v>6</v>
      </c>
      <c r="V3" s="81"/>
      <c r="W3" s="79" t="s">
        <v>6</v>
      </c>
      <c r="X3" s="81"/>
      <c r="Y3" s="81" t="s">
        <v>6</v>
      </c>
      <c r="Z3" s="81"/>
      <c r="AA3" s="81" t="s">
        <v>6</v>
      </c>
      <c r="AB3" s="81"/>
      <c r="AC3" s="81" t="s">
        <v>6</v>
      </c>
      <c r="AD3" s="81"/>
      <c r="AE3" s="81" t="s">
        <v>6</v>
      </c>
      <c r="AF3" s="83"/>
      <c r="AG3" s="81" t="s">
        <v>6</v>
      </c>
      <c r="AH3" s="83"/>
    </row>
    <row r="4" spans="1:34" s="2" customFormat="1" ht="13.2" customHeight="1" x14ac:dyDescent="0.25">
      <c r="B4" s="67" t="s">
        <v>0</v>
      </c>
      <c r="C4" s="67" t="s">
        <v>8</v>
      </c>
      <c r="D4" s="67" t="s">
        <v>5</v>
      </c>
      <c r="E4" s="67" t="s">
        <v>5</v>
      </c>
      <c r="F4" s="67" t="s">
        <v>5</v>
      </c>
      <c r="G4" s="203" t="s">
        <v>13</v>
      </c>
      <c r="H4" s="103" t="s">
        <v>5</v>
      </c>
      <c r="I4" s="104" t="s">
        <v>14</v>
      </c>
      <c r="J4" s="105" t="s">
        <v>5</v>
      </c>
      <c r="K4" s="140" t="s">
        <v>15</v>
      </c>
      <c r="L4" s="97" t="s">
        <v>5</v>
      </c>
      <c r="M4" s="98" t="s">
        <v>16</v>
      </c>
      <c r="N4" s="97" t="s">
        <v>5</v>
      </c>
      <c r="O4" s="98" t="s">
        <v>17</v>
      </c>
      <c r="P4" s="97" t="s">
        <v>5</v>
      </c>
      <c r="Q4" s="98" t="s">
        <v>18</v>
      </c>
      <c r="R4" s="119" t="s">
        <v>5</v>
      </c>
      <c r="S4" s="98" t="s">
        <v>257</v>
      </c>
      <c r="T4" s="198" t="s">
        <v>5</v>
      </c>
      <c r="U4" s="107" t="s">
        <v>20</v>
      </c>
      <c r="V4" s="108" t="s">
        <v>5</v>
      </c>
      <c r="W4" s="107" t="s">
        <v>24</v>
      </c>
      <c r="X4" s="108" t="s">
        <v>5</v>
      </c>
      <c r="Y4" s="109" t="s">
        <v>15</v>
      </c>
      <c r="Z4" s="108" t="s">
        <v>5</v>
      </c>
      <c r="AA4" s="109" t="s">
        <v>16</v>
      </c>
      <c r="AB4" s="108" t="s">
        <v>5</v>
      </c>
      <c r="AC4" s="109" t="s">
        <v>17</v>
      </c>
      <c r="AD4" s="108" t="s">
        <v>5</v>
      </c>
      <c r="AE4" s="109" t="s">
        <v>18</v>
      </c>
      <c r="AF4" s="134" t="s">
        <v>5</v>
      </c>
      <c r="AG4" s="109" t="s">
        <v>276</v>
      </c>
      <c r="AH4" s="134" t="s">
        <v>5</v>
      </c>
    </row>
    <row r="5" spans="1:34" ht="13.2" customHeight="1" x14ac:dyDescent="0.25">
      <c r="A5" s="436">
        <v>1</v>
      </c>
      <c r="B5" s="440" t="s">
        <v>86</v>
      </c>
      <c r="C5" s="178" t="s">
        <v>38</v>
      </c>
      <c r="D5" s="10">
        <f t="shared" ref="D5:D14" si="0">F5+E5</f>
        <v>135</v>
      </c>
      <c r="E5" s="29">
        <f>SUM(L5+P5+R5+V5+AB5+AD5)</f>
        <v>110</v>
      </c>
      <c r="F5" s="90">
        <f>H5+T5</f>
        <v>25</v>
      </c>
      <c r="G5" s="45">
        <v>5</v>
      </c>
      <c r="H5" s="339">
        <v>10</v>
      </c>
      <c r="I5" s="11">
        <v>2</v>
      </c>
      <c r="J5" s="12">
        <v>8</v>
      </c>
      <c r="K5" s="93">
        <v>2</v>
      </c>
      <c r="L5" s="338">
        <v>20</v>
      </c>
      <c r="M5" s="17"/>
      <c r="N5" s="16"/>
      <c r="O5" s="17">
        <v>2</v>
      </c>
      <c r="P5" s="338">
        <v>20</v>
      </c>
      <c r="Q5" s="17">
        <v>1</v>
      </c>
      <c r="R5" s="338">
        <v>11</v>
      </c>
      <c r="S5" s="17">
        <v>4</v>
      </c>
      <c r="T5" s="340">
        <v>15</v>
      </c>
      <c r="U5" s="19">
        <v>1</v>
      </c>
      <c r="V5" s="343">
        <v>25</v>
      </c>
      <c r="W5" s="64"/>
      <c r="X5" s="64"/>
      <c r="Y5" s="21" t="s">
        <v>313</v>
      </c>
      <c r="Z5" s="321">
        <v>6</v>
      </c>
      <c r="AA5" s="21">
        <v>1</v>
      </c>
      <c r="AB5" s="343">
        <v>11</v>
      </c>
      <c r="AC5" s="21">
        <v>1</v>
      </c>
      <c r="AD5" s="343">
        <v>23</v>
      </c>
      <c r="AE5" s="21">
        <v>1</v>
      </c>
      <c r="AF5" s="321">
        <v>11</v>
      </c>
      <c r="AG5" s="21">
        <v>1</v>
      </c>
      <c r="AH5" s="36">
        <v>5</v>
      </c>
    </row>
    <row r="6" spans="1:34" ht="13.2" customHeight="1" x14ac:dyDescent="0.25">
      <c r="A6" s="436">
        <v>2</v>
      </c>
      <c r="B6" s="441" t="s">
        <v>87</v>
      </c>
      <c r="C6" s="178" t="s">
        <v>84</v>
      </c>
      <c r="D6" s="10">
        <f t="shared" si="0"/>
        <v>123</v>
      </c>
      <c r="E6" s="29">
        <f>SUM(L6+P6+R6+V6+Z6+AD6)</f>
        <v>89</v>
      </c>
      <c r="F6" s="90">
        <f>H6+T6</f>
        <v>34</v>
      </c>
      <c r="G6" s="45">
        <v>3</v>
      </c>
      <c r="H6" s="339">
        <v>13</v>
      </c>
      <c r="I6" s="11">
        <v>1</v>
      </c>
      <c r="J6" s="12">
        <v>11</v>
      </c>
      <c r="K6" s="93">
        <v>4</v>
      </c>
      <c r="L6" s="338">
        <v>14</v>
      </c>
      <c r="M6" s="17"/>
      <c r="N6" s="16"/>
      <c r="O6" s="17">
        <v>4</v>
      </c>
      <c r="P6" s="338">
        <v>14</v>
      </c>
      <c r="Q6" s="17">
        <v>2</v>
      </c>
      <c r="R6" s="338">
        <v>8</v>
      </c>
      <c r="S6" s="17">
        <v>2</v>
      </c>
      <c r="T6" s="340">
        <v>21</v>
      </c>
      <c r="U6" s="30">
        <v>4</v>
      </c>
      <c r="V6" s="343">
        <v>15</v>
      </c>
      <c r="W6" s="64"/>
      <c r="X6" s="64"/>
      <c r="Y6" s="21">
        <v>2</v>
      </c>
      <c r="Z6" s="343">
        <v>19</v>
      </c>
      <c r="AA6" s="21">
        <v>2</v>
      </c>
      <c r="AB6" s="321">
        <v>8</v>
      </c>
      <c r="AC6" s="21">
        <v>2</v>
      </c>
      <c r="AD6" s="343">
        <v>19</v>
      </c>
      <c r="AE6" s="21">
        <v>2</v>
      </c>
      <c r="AF6" s="321">
        <v>8</v>
      </c>
      <c r="AG6" s="21">
        <v>2</v>
      </c>
      <c r="AH6" s="36">
        <v>3</v>
      </c>
    </row>
    <row r="7" spans="1:34" ht="13.2" customHeight="1" x14ac:dyDescent="0.25">
      <c r="A7" s="436">
        <v>3</v>
      </c>
      <c r="B7" s="437" t="s">
        <v>89</v>
      </c>
      <c r="C7" s="178" t="s">
        <v>84</v>
      </c>
      <c r="D7" s="10">
        <f t="shared" si="0"/>
        <v>110</v>
      </c>
      <c r="E7" s="29">
        <f>SUM(L7+P7+R7+V7+Z7+AD7)</f>
        <v>85</v>
      </c>
      <c r="F7" s="90">
        <f>H7+T7</f>
        <v>25</v>
      </c>
      <c r="G7" s="45">
        <v>4</v>
      </c>
      <c r="H7" s="339">
        <v>11</v>
      </c>
      <c r="I7" s="11">
        <v>1</v>
      </c>
      <c r="J7" s="12">
        <v>11</v>
      </c>
      <c r="K7" s="93">
        <v>7</v>
      </c>
      <c r="L7" s="338">
        <v>11</v>
      </c>
      <c r="M7" s="17"/>
      <c r="N7" s="16"/>
      <c r="O7" s="17">
        <v>3</v>
      </c>
      <c r="P7" s="338">
        <v>16</v>
      </c>
      <c r="Q7" s="17">
        <v>2</v>
      </c>
      <c r="R7" s="338">
        <v>8</v>
      </c>
      <c r="S7" s="17">
        <v>5</v>
      </c>
      <c r="T7" s="340">
        <v>14</v>
      </c>
      <c r="U7" s="19">
        <v>7</v>
      </c>
      <c r="V7" s="343">
        <v>12</v>
      </c>
      <c r="W7" s="64"/>
      <c r="X7" s="64"/>
      <c r="Y7" s="21">
        <v>1</v>
      </c>
      <c r="Z7" s="343">
        <v>23</v>
      </c>
      <c r="AA7" s="21">
        <v>2</v>
      </c>
      <c r="AB7" s="321">
        <v>8</v>
      </c>
      <c r="AC7" s="21">
        <v>3</v>
      </c>
      <c r="AD7" s="343">
        <v>15</v>
      </c>
      <c r="AE7" s="21">
        <v>2</v>
      </c>
      <c r="AF7" s="321">
        <v>8</v>
      </c>
      <c r="AG7" s="21">
        <v>2</v>
      </c>
      <c r="AH7" s="36">
        <v>3</v>
      </c>
    </row>
    <row r="8" spans="1:34" ht="13.2" customHeight="1" x14ac:dyDescent="0.25">
      <c r="A8" s="436">
        <v>4</v>
      </c>
      <c r="B8" s="440" t="s">
        <v>85</v>
      </c>
      <c r="C8" s="178" t="s">
        <v>34</v>
      </c>
      <c r="D8" s="10">
        <f t="shared" si="0"/>
        <v>84</v>
      </c>
      <c r="E8" s="29">
        <f>SUM(L8+P8+R8+V8+Z8+AD8)</f>
        <v>50</v>
      </c>
      <c r="F8" s="90">
        <f>H8+T8</f>
        <v>34</v>
      </c>
      <c r="G8" s="45">
        <v>2</v>
      </c>
      <c r="H8" s="339">
        <v>17</v>
      </c>
      <c r="I8" s="11" t="s">
        <v>237</v>
      </c>
      <c r="J8" s="12">
        <v>9</v>
      </c>
      <c r="K8" s="93">
        <v>3</v>
      </c>
      <c r="L8" s="338">
        <v>16</v>
      </c>
      <c r="M8" s="17" t="s">
        <v>260</v>
      </c>
      <c r="N8" s="16">
        <v>3</v>
      </c>
      <c r="O8" s="17">
        <v>5</v>
      </c>
      <c r="P8" s="338">
        <v>13</v>
      </c>
      <c r="Q8" s="17" t="s">
        <v>260</v>
      </c>
      <c r="R8" s="338">
        <v>3</v>
      </c>
      <c r="S8" s="17">
        <v>3</v>
      </c>
      <c r="T8" s="340">
        <v>17</v>
      </c>
      <c r="U8" s="19" t="s">
        <v>239</v>
      </c>
      <c r="V8" s="343">
        <v>6</v>
      </c>
      <c r="W8" s="64" t="s">
        <v>260</v>
      </c>
      <c r="X8" s="64">
        <v>2</v>
      </c>
      <c r="Y8" s="21" t="s">
        <v>312</v>
      </c>
      <c r="Z8" s="343">
        <v>7</v>
      </c>
      <c r="AA8" s="21" t="s">
        <v>260</v>
      </c>
      <c r="AB8" s="64">
        <v>2</v>
      </c>
      <c r="AC8" s="21" t="s">
        <v>312</v>
      </c>
      <c r="AD8" s="343">
        <v>5</v>
      </c>
      <c r="AE8" s="21" t="s">
        <v>260</v>
      </c>
      <c r="AF8" s="321">
        <v>2</v>
      </c>
      <c r="AG8" s="21">
        <v>1</v>
      </c>
      <c r="AH8" s="36">
        <v>5</v>
      </c>
    </row>
    <row r="9" spans="1:34" ht="13.2" customHeight="1" x14ac:dyDescent="0.25">
      <c r="A9" s="436">
        <v>5</v>
      </c>
      <c r="B9" s="439" t="s">
        <v>183</v>
      </c>
      <c r="C9" s="183" t="s">
        <v>35</v>
      </c>
      <c r="D9" s="10">
        <f t="shared" si="0"/>
        <v>84</v>
      </c>
      <c r="E9" s="29">
        <f>SUM(R9+V9+Z9+AB9+AD9+AF9)</f>
        <v>64</v>
      </c>
      <c r="F9" s="90">
        <f>J9+T9</f>
        <v>20</v>
      </c>
      <c r="G9" s="45">
        <v>8</v>
      </c>
      <c r="H9" s="13">
        <v>7</v>
      </c>
      <c r="I9" s="11">
        <v>2</v>
      </c>
      <c r="J9" s="340">
        <v>8</v>
      </c>
      <c r="K9" s="93">
        <v>12</v>
      </c>
      <c r="L9" s="16">
        <v>6</v>
      </c>
      <c r="M9" s="17"/>
      <c r="N9" s="16"/>
      <c r="O9" s="17">
        <v>11</v>
      </c>
      <c r="P9" s="16">
        <v>7</v>
      </c>
      <c r="Q9" s="17">
        <v>1</v>
      </c>
      <c r="R9" s="338">
        <v>11</v>
      </c>
      <c r="S9" s="17">
        <v>7</v>
      </c>
      <c r="T9" s="340">
        <v>12</v>
      </c>
      <c r="U9" s="19">
        <v>10</v>
      </c>
      <c r="V9" s="343">
        <v>9</v>
      </c>
      <c r="W9" s="64"/>
      <c r="X9" s="64"/>
      <c r="Y9" s="21">
        <v>5</v>
      </c>
      <c r="Z9" s="343">
        <v>12</v>
      </c>
      <c r="AA9" s="21">
        <v>1</v>
      </c>
      <c r="AB9" s="343">
        <v>11</v>
      </c>
      <c r="AC9" s="21">
        <v>7</v>
      </c>
      <c r="AD9" s="343">
        <v>10</v>
      </c>
      <c r="AE9" s="21">
        <v>1</v>
      </c>
      <c r="AF9" s="343">
        <v>11</v>
      </c>
      <c r="AG9" s="21">
        <v>1</v>
      </c>
      <c r="AH9" s="36">
        <v>5</v>
      </c>
    </row>
    <row r="10" spans="1:34" ht="13.2" customHeight="1" x14ac:dyDescent="0.25">
      <c r="A10" s="436">
        <v>6</v>
      </c>
      <c r="B10" s="437" t="s">
        <v>83</v>
      </c>
      <c r="C10" s="178" t="s">
        <v>84</v>
      </c>
      <c r="D10" s="10">
        <f t="shared" si="0"/>
        <v>81</v>
      </c>
      <c r="E10" s="29">
        <f>SUM(L10+P10+R10+V10+Z10+AD10)</f>
        <v>59</v>
      </c>
      <c r="F10" s="90">
        <f>H10+T10</f>
        <v>22</v>
      </c>
      <c r="G10" s="45">
        <v>6</v>
      </c>
      <c r="H10" s="339">
        <v>9</v>
      </c>
      <c r="I10" s="11">
        <v>3</v>
      </c>
      <c r="J10" s="12">
        <v>5</v>
      </c>
      <c r="K10" s="93">
        <v>9</v>
      </c>
      <c r="L10" s="338">
        <v>9</v>
      </c>
      <c r="M10" s="17"/>
      <c r="N10" s="16"/>
      <c r="O10" s="17">
        <v>9</v>
      </c>
      <c r="P10" s="338">
        <v>9</v>
      </c>
      <c r="Q10" s="17">
        <v>3</v>
      </c>
      <c r="R10" s="338">
        <v>5</v>
      </c>
      <c r="S10" s="17">
        <v>6</v>
      </c>
      <c r="T10" s="340">
        <v>13</v>
      </c>
      <c r="U10" s="19">
        <v>8</v>
      </c>
      <c r="V10" s="343">
        <v>11</v>
      </c>
      <c r="W10" s="64"/>
      <c r="X10" s="64"/>
      <c r="Y10" s="21">
        <v>4</v>
      </c>
      <c r="Z10" s="343">
        <v>13</v>
      </c>
      <c r="AA10" s="64">
        <v>4</v>
      </c>
      <c r="AB10" s="321">
        <v>3</v>
      </c>
      <c r="AC10" s="21">
        <v>5</v>
      </c>
      <c r="AD10" s="343">
        <v>12</v>
      </c>
      <c r="AE10" s="21">
        <v>4</v>
      </c>
      <c r="AF10" s="321">
        <v>3</v>
      </c>
      <c r="AG10" s="21">
        <v>2</v>
      </c>
      <c r="AH10" s="36">
        <v>3</v>
      </c>
    </row>
    <row r="11" spans="1:34" ht="13.2" customHeight="1" x14ac:dyDescent="0.25">
      <c r="A11" s="1">
        <v>7</v>
      </c>
      <c r="B11" s="32" t="s">
        <v>175</v>
      </c>
      <c r="C11" s="32" t="s">
        <v>26</v>
      </c>
      <c r="D11" s="10">
        <f t="shared" si="0"/>
        <v>71</v>
      </c>
      <c r="E11" s="29">
        <f>SUM(L11+P11+R11+V11+Z11+AD11)</f>
        <v>60</v>
      </c>
      <c r="F11" s="90">
        <f>H11+T11</f>
        <v>11</v>
      </c>
      <c r="G11" s="45">
        <v>11</v>
      </c>
      <c r="H11" s="339">
        <v>4</v>
      </c>
      <c r="I11" s="11" t="s">
        <v>239</v>
      </c>
      <c r="J11" s="12">
        <v>1</v>
      </c>
      <c r="K11" s="93">
        <v>6</v>
      </c>
      <c r="L11" s="338">
        <v>12</v>
      </c>
      <c r="M11" s="17" t="s">
        <v>261</v>
      </c>
      <c r="N11" s="16">
        <v>1</v>
      </c>
      <c r="O11" s="17">
        <v>7</v>
      </c>
      <c r="P11" s="338">
        <v>11</v>
      </c>
      <c r="Q11" s="17" t="s">
        <v>261</v>
      </c>
      <c r="R11" s="338">
        <v>1</v>
      </c>
      <c r="S11" s="17">
        <v>12</v>
      </c>
      <c r="T11" s="340">
        <v>7</v>
      </c>
      <c r="U11" s="19">
        <v>3</v>
      </c>
      <c r="V11" s="343">
        <v>17</v>
      </c>
      <c r="W11" s="100"/>
      <c r="X11" s="100"/>
      <c r="Y11" s="21">
        <v>7</v>
      </c>
      <c r="Z11" s="343">
        <v>10</v>
      </c>
      <c r="AA11" s="21"/>
      <c r="AB11" s="100"/>
      <c r="AC11" s="21">
        <v>8</v>
      </c>
      <c r="AD11" s="343">
        <v>9</v>
      </c>
      <c r="AE11" s="21"/>
      <c r="AF11" s="321"/>
      <c r="AG11" s="21"/>
      <c r="AH11" s="36"/>
    </row>
    <row r="12" spans="1:34" ht="13.2" customHeight="1" x14ac:dyDescent="0.25">
      <c r="A12" s="1">
        <v>8</v>
      </c>
      <c r="B12" s="184" t="s">
        <v>88</v>
      </c>
      <c r="C12" s="183" t="s">
        <v>41</v>
      </c>
      <c r="D12" s="10">
        <f t="shared" si="0"/>
        <v>44</v>
      </c>
      <c r="E12" s="29">
        <f>SUM(L12+P12+V12+Z12+AD12)</f>
        <v>36</v>
      </c>
      <c r="F12" s="90">
        <f>T12</f>
        <v>8</v>
      </c>
      <c r="G12" s="45"/>
      <c r="H12" s="13"/>
      <c r="I12" s="11"/>
      <c r="J12" s="12"/>
      <c r="K12" s="93">
        <v>10</v>
      </c>
      <c r="L12" s="338">
        <v>8</v>
      </c>
      <c r="M12" s="17"/>
      <c r="N12" s="16"/>
      <c r="O12" s="17">
        <v>12</v>
      </c>
      <c r="P12" s="338">
        <v>6</v>
      </c>
      <c r="Q12" s="17"/>
      <c r="R12" s="16"/>
      <c r="S12" s="17">
        <v>11</v>
      </c>
      <c r="T12" s="340">
        <v>8</v>
      </c>
      <c r="U12" s="19">
        <v>11</v>
      </c>
      <c r="V12" s="343">
        <v>8</v>
      </c>
      <c r="W12" s="64"/>
      <c r="X12" s="64"/>
      <c r="Y12" s="21">
        <v>9</v>
      </c>
      <c r="Z12" s="343">
        <v>8</v>
      </c>
      <c r="AA12" s="21"/>
      <c r="AB12" s="64"/>
      <c r="AC12" s="21">
        <v>11</v>
      </c>
      <c r="AD12" s="343">
        <v>6</v>
      </c>
      <c r="AE12" s="21"/>
      <c r="AF12" s="321"/>
      <c r="AG12" s="21">
        <v>1</v>
      </c>
      <c r="AH12" s="36">
        <v>5</v>
      </c>
    </row>
    <row r="13" spans="1:34" ht="13.2" customHeight="1" x14ac:dyDescent="0.25">
      <c r="A13" s="1">
        <v>9</v>
      </c>
      <c r="B13" s="32" t="s">
        <v>236</v>
      </c>
      <c r="C13" s="32" t="s">
        <v>37</v>
      </c>
      <c r="D13" s="10">
        <f t="shared" si="0"/>
        <v>22</v>
      </c>
      <c r="E13" s="29">
        <f>SUM(R13+V13+Z13+AD13+AF13)</f>
        <v>18</v>
      </c>
      <c r="F13" s="90">
        <f>H13+T13</f>
        <v>4</v>
      </c>
      <c r="G13" s="45">
        <v>0</v>
      </c>
      <c r="H13" s="13">
        <v>0</v>
      </c>
      <c r="I13" s="11">
        <v>5</v>
      </c>
      <c r="J13" s="340">
        <v>2</v>
      </c>
      <c r="K13" s="93"/>
      <c r="L13" s="16"/>
      <c r="M13" s="16"/>
      <c r="N13" s="16"/>
      <c r="O13" s="17"/>
      <c r="P13" s="16"/>
      <c r="Q13" s="17">
        <v>5</v>
      </c>
      <c r="R13" s="338">
        <v>2</v>
      </c>
      <c r="S13" s="17">
        <v>15</v>
      </c>
      <c r="T13" s="340">
        <v>4</v>
      </c>
      <c r="U13" s="19">
        <v>15</v>
      </c>
      <c r="V13" s="343">
        <v>4</v>
      </c>
      <c r="W13" s="100"/>
      <c r="X13" s="100"/>
      <c r="Y13" s="21">
        <v>12</v>
      </c>
      <c r="Z13" s="343">
        <v>5</v>
      </c>
      <c r="AA13" s="21">
        <v>5</v>
      </c>
      <c r="AB13" s="321">
        <v>2</v>
      </c>
      <c r="AC13" s="21">
        <v>12</v>
      </c>
      <c r="AD13" s="343">
        <v>5</v>
      </c>
      <c r="AE13" s="21">
        <v>5</v>
      </c>
      <c r="AF13" s="343">
        <v>2</v>
      </c>
      <c r="AG13" s="21">
        <v>3</v>
      </c>
      <c r="AH13" s="266">
        <v>1</v>
      </c>
    </row>
    <row r="14" spans="1:34" s="2" customFormat="1" ht="13.2" customHeight="1" x14ac:dyDescent="0.25">
      <c r="A14" s="1">
        <v>10</v>
      </c>
      <c r="B14" s="32" t="s">
        <v>314</v>
      </c>
      <c r="C14" s="179" t="s">
        <v>244</v>
      </c>
      <c r="D14" s="10">
        <f t="shared" si="0"/>
        <v>8</v>
      </c>
      <c r="E14" s="407">
        <f>SUM(V14+Z14+AD14)</f>
        <v>8</v>
      </c>
      <c r="F14" s="90">
        <v>0</v>
      </c>
      <c r="G14" s="191"/>
      <c r="H14" s="117"/>
      <c r="I14" s="116"/>
      <c r="J14" s="192"/>
      <c r="K14" s="197"/>
      <c r="L14" s="119"/>
      <c r="M14" s="118"/>
      <c r="N14" s="119"/>
      <c r="O14" s="118"/>
      <c r="P14" s="119"/>
      <c r="Q14" s="118"/>
      <c r="R14" s="119"/>
      <c r="S14" s="118"/>
      <c r="T14" s="198"/>
      <c r="U14" s="227">
        <v>16</v>
      </c>
      <c r="V14" s="347">
        <v>3</v>
      </c>
      <c r="W14" s="121"/>
      <c r="X14" s="121"/>
      <c r="Y14" s="145">
        <v>13</v>
      </c>
      <c r="Z14" s="347">
        <v>4</v>
      </c>
      <c r="AA14" s="120"/>
      <c r="AB14" s="121"/>
      <c r="AC14" s="145">
        <v>16</v>
      </c>
      <c r="AD14" s="347">
        <v>1</v>
      </c>
      <c r="AE14" s="145"/>
      <c r="AF14" s="322"/>
      <c r="AG14" s="145"/>
      <c r="AH14" s="228"/>
    </row>
    <row r="15" spans="1:34" s="2" customFormat="1" ht="13.2" customHeight="1" x14ac:dyDescent="0.25">
      <c r="B15" s="173"/>
      <c r="C15" s="173"/>
      <c r="D15" s="173"/>
      <c r="E15" s="173"/>
      <c r="F15" s="173"/>
      <c r="G15" s="191"/>
      <c r="H15" s="117"/>
      <c r="I15" s="116"/>
      <c r="J15" s="192"/>
      <c r="K15" s="197"/>
      <c r="L15" s="119"/>
      <c r="M15" s="118"/>
      <c r="N15" s="119"/>
      <c r="O15" s="118"/>
      <c r="P15" s="119"/>
      <c r="Q15" s="118"/>
      <c r="R15" s="119"/>
      <c r="S15" s="118"/>
      <c r="T15" s="198"/>
      <c r="U15" s="225"/>
      <c r="V15" s="121"/>
      <c r="W15" s="121"/>
      <c r="X15" s="121"/>
      <c r="Y15" s="120"/>
      <c r="Z15" s="401"/>
      <c r="AA15" s="120"/>
      <c r="AB15" s="121"/>
      <c r="AC15" s="120"/>
      <c r="AD15" s="401"/>
      <c r="AE15" s="120"/>
      <c r="AF15" s="401"/>
      <c r="AG15" s="120"/>
      <c r="AH15" s="226"/>
    </row>
    <row r="16" spans="1:34" s="2" customFormat="1" ht="13.2" customHeight="1" x14ac:dyDescent="0.25">
      <c r="B16" s="173"/>
      <c r="C16" s="173"/>
      <c r="D16" s="173"/>
      <c r="E16" s="173"/>
      <c r="F16" s="173"/>
      <c r="G16" s="191"/>
      <c r="H16" s="117"/>
      <c r="I16" s="116"/>
      <c r="J16" s="192"/>
      <c r="K16" s="197"/>
      <c r="L16" s="119"/>
      <c r="M16" s="118"/>
      <c r="N16" s="119"/>
      <c r="O16" s="118"/>
      <c r="P16" s="119"/>
      <c r="Q16" s="118"/>
      <c r="R16" s="119"/>
      <c r="S16" s="118"/>
      <c r="T16" s="198"/>
      <c r="U16" s="225"/>
      <c r="V16" s="121"/>
      <c r="W16" s="121"/>
      <c r="X16" s="121"/>
      <c r="Y16" s="120"/>
      <c r="Z16" s="401"/>
      <c r="AA16" s="120"/>
      <c r="AB16" s="121"/>
      <c r="AC16" s="120"/>
      <c r="AD16" s="401"/>
      <c r="AE16" s="120"/>
      <c r="AF16" s="401"/>
      <c r="AG16" s="120"/>
      <c r="AH16" s="226"/>
    </row>
    <row r="17" spans="2:34" s="2" customFormat="1" ht="13.2" customHeight="1" x14ac:dyDescent="0.25">
      <c r="B17" s="173"/>
      <c r="C17" s="173"/>
      <c r="D17" s="173"/>
      <c r="E17" s="173"/>
      <c r="F17" s="173"/>
      <c r="G17" s="191"/>
      <c r="H17" s="117"/>
      <c r="I17" s="116"/>
      <c r="J17" s="192"/>
      <c r="K17" s="197"/>
      <c r="L17" s="119"/>
      <c r="M17" s="118"/>
      <c r="N17" s="119"/>
      <c r="O17" s="118"/>
      <c r="P17" s="119"/>
      <c r="Q17" s="118"/>
      <c r="R17" s="119"/>
      <c r="S17" s="118"/>
      <c r="T17" s="198"/>
      <c r="U17" s="225"/>
      <c r="V17" s="121"/>
      <c r="W17" s="121"/>
      <c r="X17" s="121"/>
      <c r="Y17" s="120"/>
      <c r="Z17" s="401"/>
      <c r="AA17" s="120"/>
      <c r="AB17" s="121"/>
      <c r="AC17" s="120"/>
      <c r="AD17" s="401"/>
      <c r="AE17" s="120"/>
      <c r="AF17" s="401"/>
      <c r="AG17" s="120"/>
      <c r="AH17" s="226"/>
    </row>
    <row r="18" spans="2:34" s="2" customFormat="1" ht="13.2" customHeight="1" thickBot="1" x14ac:dyDescent="0.3">
      <c r="B18" s="174"/>
      <c r="C18" s="174"/>
      <c r="D18" s="174"/>
      <c r="E18" s="174"/>
      <c r="F18" s="174"/>
      <c r="G18" s="204"/>
      <c r="H18" s="205"/>
      <c r="I18" s="206"/>
      <c r="J18" s="207"/>
      <c r="K18" s="210"/>
      <c r="L18" s="212"/>
      <c r="M18" s="211"/>
      <c r="N18" s="212"/>
      <c r="O18" s="211"/>
      <c r="P18" s="212"/>
      <c r="Q18" s="211"/>
      <c r="R18" s="212"/>
      <c r="S18" s="211"/>
      <c r="T18" s="213"/>
      <c r="U18" s="231"/>
      <c r="V18" s="232"/>
      <c r="W18" s="232"/>
      <c r="X18" s="232"/>
      <c r="Y18" s="233"/>
      <c r="Z18" s="402"/>
      <c r="AA18" s="233"/>
      <c r="AB18" s="232"/>
      <c r="AC18" s="233"/>
      <c r="AD18" s="402"/>
      <c r="AE18" s="233"/>
      <c r="AF18" s="402"/>
      <c r="AG18" s="233"/>
      <c r="AH18" s="234"/>
    </row>
    <row r="19" spans="2:34" x14ac:dyDescent="0.25">
      <c r="B19" s="1" t="s">
        <v>25</v>
      </c>
    </row>
    <row r="20" spans="2:34" x14ac:dyDescent="0.25">
      <c r="C20" s="1" t="s">
        <v>25</v>
      </c>
      <c r="J20" s="65"/>
      <c r="U20" s="42"/>
      <c r="V20" s="42"/>
      <c r="W20" s="42"/>
      <c r="X20" s="42"/>
    </row>
    <row r="21" spans="2:34" x14ac:dyDescent="0.25">
      <c r="G21" s="42"/>
      <c r="H21" s="66"/>
      <c r="I21" s="46"/>
      <c r="J21" s="65"/>
    </row>
    <row r="22" spans="2:34" x14ac:dyDescent="0.25">
      <c r="H22" s="65"/>
      <c r="I22" s="46"/>
      <c r="J22" s="65"/>
    </row>
    <row r="23" spans="2:34" x14ac:dyDescent="0.25">
      <c r="H23" s="65"/>
      <c r="I23" s="46"/>
      <c r="J23" s="65"/>
    </row>
    <row r="24" spans="2:34" x14ac:dyDescent="0.25">
      <c r="H24" s="65"/>
      <c r="I24" s="46"/>
      <c r="J24" s="65"/>
    </row>
    <row r="26" spans="2:34" x14ac:dyDescent="0.25">
      <c r="I26" s="42"/>
      <c r="J26" s="42"/>
    </row>
    <row r="28" spans="2:34" x14ac:dyDescent="0.25">
      <c r="U28" s="42"/>
      <c r="V28" s="42"/>
      <c r="W28" s="42"/>
      <c r="X28" s="42"/>
      <c r="Y28" s="50"/>
      <c r="Z28" s="50"/>
    </row>
    <row r="29" spans="2:34" x14ac:dyDescent="0.25">
      <c r="U29" s="42"/>
      <c r="V29" s="42"/>
      <c r="W29" s="42"/>
      <c r="X29" s="42"/>
    </row>
    <row r="30" spans="2:34" x14ac:dyDescent="0.25">
      <c r="K30" s="42"/>
      <c r="L30" s="43"/>
      <c r="AA30" s="50"/>
      <c r="AB30" s="50"/>
    </row>
    <row r="33" spans="7:8" x14ac:dyDescent="0.25">
      <c r="G33" s="42"/>
      <c r="H33" s="42"/>
    </row>
  </sheetData>
  <sortState ref="A5:AV14">
    <sortCondition descending="1" ref="D5:D14"/>
  </sortState>
  <mergeCells count="3">
    <mergeCell ref="U2:AH2"/>
    <mergeCell ref="G2:J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9:F9 F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23"/>
  <sheetViews>
    <sheetView tabSelected="1" zoomScaleNormal="100" workbookViewId="0">
      <pane xSplit="6" ySplit="2" topLeftCell="K3" activePane="bottomRight" state="frozen"/>
      <selection pane="topRight" activeCell="F1" sqref="F1"/>
      <selection pane="bottomLeft" activeCell="A2" sqref="A2"/>
      <selection pane="bottomRight" activeCell="A2" sqref="A2:AJ24"/>
    </sheetView>
  </sheetViews>
  <sheetFormatPr defaultColWidth="9.109375" defaultRowHeight="13.2" x14ac:dyDescent="0.25"/>
  <cols>
    <col min="1" max="1" width="3.77734375" style="1" customWidth="1"/>
    <col min="2" max="2" width="25.77734375" style="1" customWidth="1"/>
    <col min="3" max="6" width="4.77734375" style="1" customWidth="1"/>
    <col min="7" max="11" width="7.77734375" style="1" customWidth="1"/>
    <col min="12" max="13" width="7.77734375" style="9" customWidth="1"/>
    <col min="14" max="14" width="3.77734375" style="9" customWidth="1"/>
    <col min="15" max="15" width="7.77734375" style="9" customWidth="1"/>
    <col min="16" max="16" width="3.77734375" style="9" customWidth="1"/>
    <col min="17" max="17" width="7.77734375" style="1" customWidth="1"/>
    <col min="18" max="18" width="3.77734375" style="1" customWidth="1"/>
    <col min="19" max="19" width="7.77734375" style="1" customWidth="1"/>
    <col min="20" max="20" width="3.77734375" style="1" customWidth="1"/>
    <col min="21" max="21" width="7.77734375" style="1" customWidth="1"/>
    <col min="22" max="22" width="3.77734375" style="1" customWidth="1"/>
    <col min="23" max="23" width="7.77734375" style="1" customWidth="1"/>
    <col min="24" max="24" width="3.77734375" style="1" customWidth="1"/>
    <col min="25" max="25" width="7.77734375" style="1" customWidth="1"/>
    <col min="26" max="26" width="3.77734375" style="1" customWidth="1"/>
    <col min="27" max="27" width="7.77734375" customWidth="1"/>
    <col min="28" max="28" width="3.77734375" customWidth="1"/>
    <col min="29" max="29" width="7.77734375" customWidth="1"/>
    <col min="30" max="30" width="3.77734375" customWidth="1"/>
    <col min="31" max="31" width="7.77734375" customWidth="1"/>
    <col min="32" max="32" width="3.77734375" customWidth="1"/>
    <col min="33" max="33" width="7.77734375" customWidth="1"/>
    <col min="34" max="34" width="3.77734375" customWidth="1"/>
    <col min="35" max="35" width="7.77734375" customWidth="1"/>
    <col min="36" max="36" width="3.77734375" customWidth="1"/>
    <col min="37" max="37" width="8.5546875" style="3" customWidth="1"/>
    <col min="38" max="38" width="3.6640625" style="1" customWidth="1"/>
    <col min="39" max="16384" width="9.109375" style="1"/>
  </cols>
  <sheetData>
    <row r="1" spans="1:37" ht="13.8" thickBot="1" x14ac:dyDescent="0.3"/>
    <row r="2" spans="1:37" ht="13.8" thickBot="1" x14ac:dyDescent="0.3">
      <c r="B2" s="69" t="s">
        <v>278</v>
      </c>
      <c r="C2" s="69"/>
      <c r="D2" s="70"/>
      <c r="E2" s="70"/>
      <c r="F2" s="70"/>
      <c r="G2" s="489" t="s">
        <v>259</v>
      </c>
      <c r="H2" s="489"/>
      <c r="I2" s="489"/>
      <c r="J2" s="489"/>
      <c r="K2" s="488" t="s">
        <v>63</v>
      </c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2"/>
      <c r="W2" s="488" t="s">
        <v>272</v>
      </c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9"/>
    </row>
    <row r="3" spans="1:37" x14ac:dyDescent="0.25">
      <c r="B3" s="350" t="s">
        <v>293</v>
      </c>
      <c r="C3" s="71"/>
      <c r="D3" s="68" t="s">
        <v>7</v>
      </c>
      <c r="E3" s="68" t="s">
        <v>11</v>
      </c>
      <c r="F3" s="68" t="s">
        <v>12</v>
      </c>
      <c r="G3" s="72" t="s">
        <v>6</v>
      </c>
      <c r="H3" s="73"/>
      <c r="I3" s="73" t="s">
        <v>6</v>
      </c>
      <c r="J3" s="235"/>
      <c r="K3" s="208" t="s">
        <v>6</v>
      </c>
      <c r="L3" s="77"/>
      <c r="M3" s="77" t="s">
        <v>6</v>
      </c>
      <c r="N3" s="77"/>
      <c r="O3" s="77" t="s">
        <v>6</v>
      </c>
      <c r="P3" s="77"/>
      <c r="Q3" s="75" t="s">
        <v>6</v>
      </c>
      <c r="R3" s="75"/>
      <c r="S3" s="75" t="s">
        <v>6</v>
      </c>
      <c r="T3" s="77"/>
      <c r="U3" s="77" t="s">
        <v>6</v>
      </c>
      <c r="V3" s="209"/>
      <c r="W3" s="79" t="s">
        <v>6</v>
      </c>
      <c r="X3" s="81"/>
      <c r="Y3" s="79" t="s">
        <v>6</v>
      </c>
      <c r="Z3" s="81"/>
      <c r="AA3" s="81" t="s">
        <v>6</v>
      </c>
      <c r="AB3" s="81"/>
      <c r="AC3" s="81" t="s">
        <v>6</v>
      </c>
      <c r="AD3" s="81"/>
      <c r="AE3" s="81" t="s">
        <v>6</v>
      </c>
      <c r="AF3" s="81"/>
      <c r="AG3" s="81" t="s">
        <v>6</v>
      </c>
      <c r="AH3" s="81"/>
      <c r="AI3" s="81" t="s">
        <v>6</v>
      </c>
      <c r="AJ3" s="83"/>
    </row>
    <row r="4" spans="1:37" s="2" customFormat="1" ht="13.2" customHeight="1" x14ac:dyDescent="0.25">
      <c r="B4" s="67" t="s">
        <v>0</v>
      </c>
      <c r="C4" s="67" t="s">
        <v>8</v>
      </c>
      <c r="D4" s="67" t="s">
        <v>5</v>
      </c>
      <c r="E4" s="67" t="s">
        <v>5</v>
      </c>
      <c r="F4" s="67" t="s">
        <v>5</v>
      </c>
      <c r="G4" s="102" t="s">
        <v>9</v>
      </c>
      <c r="H4" s="103" t="s">
        <v>5</v>
      </c>
      <c r="I4" s="104" t="s">
        <v>10</v>
      </c>
      <c r="J4" s="236" t="s">
        <v>5</v>
      </c>
      <c r="K4" s="140" t="s">
        <v>19</v>
      </c>
      <c r="L4" s="97" t="s">
        <v>5</v>
      </c>
      <c r="M4" s="98" t="s">
        <v>1</v>
      </c>
      <c r="N4" s="97" t="s">
        <v>5</v>
      </c>
      <c r="O4" s="98" t="s">
        <v>2</v>
      </c>
      <c r="P4" s="97" t="s">
        <v>5</v>
      </c>
      <c r="Q4" s="98" t="s">
        <v>3</v>
      </c>
      <c r="R4" s="97" t="s">
        <v>5</v>
      </c>
      <c r="S4" s="158" t="s">
        <v>4</v>
      </c>
      <c r="T4" s="97" t="s">
        <v>5</v>
      </c>
      <c r="U4" s="98" t="s">
        <v>252</v>
      </c>
      <c r="V4" s="141" t="s">
        <v>5</v>
      </c>
      <c r="W4" s="107" t="s">
        <v>19</v>
      </c>
      <c r="X4" s="108" t="s">
        <v>5</v>
      </c>
      <c r="Y4" s="107" t="s">
        <v>21</v>
      </c>
      <c r="Z4" s="108" t="s">
        <v>5</v>
      </c>
      <c r="AA4" s="109" t="s">
        <v>1</v>
      </c>
      <c r="AB4" s="108" t="s">
        <v>5</v>
      </c>
      <c r="AC4" s="109" t="s">
        <v>2</v>
      </c>
      <c r="AD4" s="108" t="s">
        <v>5</v>
      </c>
      <c r="AE4" s="109" t="s">
        <v>3</v>
      </c>
      <c r="AF4" s="108" t="s">
        <v>5</v>
      </c>
      <c r="AG4" s="109" t="s">
        <v>4</v>
      </c>
      <c r="AH4" s="134" t="s">
        <v>5</v>
      </c>
      <c r="AI4" s="109" t="s">
        <v>274</v>
      </c>
      <c r="AJ4" s="134" t="s">
        <v>5</v>
      </c>
    </row>
    <row r="5" spans="1:37" ht="13.2" customHeight="1" x14ac:dyDescent="0.25">
      <c r="A5" s="436">
        <v>1</v>
      </c>
      <c r="B5" s="440" t="s">
        <v>64</v>
      </c>
      <c r="C5" s="221" t="s">
        <v>32</v>
      </c>
      <c r="D5" s="10">
        <f t="shared" ref="D5:D21" si="0">F5+E5</f>
        <v>155</v>
      </c>
      <c r="E5" s="29">
        <f>SUM(N5+P5+R5+T5+AF5+AH5)</f>
        <v>105</v>
      </c>
      <c r="F5" s="90">
        <f>H5+V5</f>
        <v>50</v>
      </c>
      <c r="G5" s="14">
        <v>1</v>
      </c>
      <c r="H5" s="339">
        <v>25</v>
      </c>
      <c r="I5" s="11">
        <v>1</v>
      </c>
      <c r="J5" s="92">
        <v>16</v>
      </c>
      <c r="K5" s="93"/>
      <c r="L5" s="16"/>
      <c r="M5" s="17">
        <v>2</v>
      </c>
      <c r="N5" s="338">
        <v>21</v>
      </c>
      <c r="O5" s="16" t="s">
        <v>237</v>
      </c>
      <c r="P5" s="338">
        <v>13</v>
      </c>
      <c r="Q5" s="17">
        <v>1</v>
      </c>
      <c r="R5" s="338">
        <v>25</v>
      </c>
      <c r="S5" s="17">
        <v>1</v>
      </c>
      <c r="T5" s="338">
        <v>16</v>
      </c>
      <c r="U5" s="17">
        <v>1</v>
      </c>
      <c r="V5" s="340">
        <v>25</v>
      </c>
      <c r="W5" s="19" t="s">
        <v>312</v>
      </c>
      <c r="X5" s="321">
        <v>11</v>
      </c>
      <c r="Y5" s="21" t="s">
        <v>238</v>
      </c>
      <c r="Z5" s="20">
        <v>10</v>
      </c>
      <c r="AA5" s="21" t="s">
        <v>261</v>
      </c>
      <c r="AB5" s="20">
        <v>13</v>
      </c>
      <c r="AC5" s="21" t="s">
        <v>237</v>
      </c>
      <c r="AD5" s="20">
        <v>13</v>
      </c>
      <c r="AE5" s="21" t="s">
        <v>315</v>
      </c>
      <c r="AF5" s="338">
        <v>14</v>
      </c>
      <c r="AG5" s="21" t="s">
        <v>317</v>
      </c>
      <c r="AH5" s="338">
        <v>16</v>
      </c>
      <c r="AI5" s="21">
        <v>1</v>
      </c>
      <c r="AJ5" s="36">
        <v>8</v>
      </c>
    </row>
    <row r="6" spans="1:37" ht="13.2" customHeight="1" x14ac:dyDescent="0.25">
      <c r="A6" s="436">
        <v>2</v>
      </c>
      <c r="B6" s="439" t="s">
        <v>65</v>
      </c>
      <c r="C6" s="221" t="s">
        <v>32</v>
      </c>
      <c r="D6" s="10">
        <f t="shared" si="0"/>
        <v>144</v>
      </c>
      <c r="E6" s="29">
        <f>SUM(L6+N6+P6+R6+T6+AH6)</f>
        <v>106</v>
      </c>
      <c r="F6" s="90">
        <f>H6+V6</f>
        <v>38</v>
      </c>
      <c r="G6" s="14">
        <v>2</v>
      </c>
      <c r="H6" s="339">
        <v>21</v>
      </c>
      <c r="I6" s="11">
        <v>1</v>
      </c>
      <c r="J6" s="92">
        <v>16</v>
      </c>
      <c r="K6" s="93" t="s">
        <v>260</v>
      </c>
      <c r="L6" s="338">
        <v>15</v>
      </c>
      <c r="M6" s="17">
        <v>1</v>
      </c>
      <c r="N6" s="338">
        <v>25</v>
      </c>
      <c r="O6" s="16" t="s">
        <v>237</v>
      </c>
      <c r="P6" s="338">
        <v>13</v>
      </c>
      <c r="Q6" s="17">
        <v>2</v>
      </c>
      <c r="R6" s="338">
        <v>21</v>
      </c>
      <c r="S6" s="17">
        <v>1</v>
      </c>
      <c r="T6" s="338">
        <v>16</v>
      </c>
      <c r="U6" s="17">
        <v>3</v>
      </c>
      <c r="V6" s="340">
        <v>17</v>
      </c>
      <c r="W6" s="19" t="s">
        <v>239</v>
      </c>
      <c r="X6" s="321">
        <v>12</v>
      </c>
      <c r="Y6" s="21" t="s">
        <v>238</v>
      </c>
      <c r="Z6" s="20">
        <v>10</v>
      </c>
      <c r="AA6" s="21" t="s">
        <v>239</v>
      </c>
      <c r="AB6" s="20">
        <v>12</v>
      </c>
      <c r="AC6" s="21" t="s">
        <v>237</v>
      </c>
      <c r="AD6" s="20">
        <v>13</v>
      </c>
      <c r="AE6" s="21" t="s">
        <v>261</v>
      </c>
      <c r="AF6" s="20">
        <v>13</v>
      </c>
      <c r="AG6" s="21" t="s">
        <v>317</v>
      </c>
      <c r="AH6" s="338">
        <v>16</v>
      </c>
      <c r="AI6" s="21">
        <v>1</v>
      </c>
      <c r="AJ6" s="36">
        <v>8</v>
      </c>
    </row>
    <row r="7" spans="1:37" ht="13.2" customHeight="1" x14ac:dyDescent="0.25">
      <c r="A7" s="436">
        <v>3</v>
      </c>
      <c r="B7" s="439" t="s">
        <v>101</v>
      </c>
      <c r="C7" s="249" t="s">
        <v>44</v>
      </c>
      <c r="D7" s="10">
        <f>F7+E7</f>
        <v>89</v>
      </c>
      <c r="E7" s="29">
        <f>SUM(N7+R7+X7+AB7+AD7+AF7)</f>
        <v>78</v>
      </c>
      <c r="F7" s="90">
        <f>V7</f>
        <v>11</v>
      </c>
      <c r="G7" s="14"/>
      <c r="H7" s="13"/>
      <c r="I7" s="11"/>
      <c r="J7" s="92"/>
      <c r="K7" s="93"/>
      <c r="L7" s="16"/>
      <c r="M7" s="17">
        <v>10</v>
      </c>
      <c r="N7" s="338">
        <v>9</v>
      </c>
      <c r="O7" s="16"/>
      <c r="P7" s="16"/>
      <c r="Q7" s="17">
        <v>7</v>
      </c>
      <c r="R7" s="338">
        <v>12</v>
      </c>
      <c r="S7" s="17">
        <v>10</v>
      </c>
      <c r="T7" s="16">
        <v>2</v>
      </c>
      <c r="U7" s="17">
        <v>8</v>
      </c>
      <c r="V7" s="340">
        <v>11</v>
      </c>
      <c r="W7" s="19">
        <v>6</v>
      </c>
      <c r="X7" s="343">
        <v>13</v>
      </c>
      <c r="Y7" s="21"/>
      <c r="Z7" s="20"/>
      <c r="AA7" s="21">
        <v>3</v>
      </c>
      <c r="AB7" s="338">
        <v>17</v>
      </c>
      <c r="AC7" s="21">
        <v>1</v>
      </c>
      <c r="AD7" s="338">
        <v>16</v>
      </c>
      <c r="AE7" s="21">
        <v>8</v>
      </c>
      <c r="AF7" s="338">
        <v>11</v>
      </c>
      <c r="AG7" s="21">
        <v>9</v>
      </c>
      <c r="AH7" s="20">
        <v>3</v>
      </c>
      <c r="AI7" s="21">
        <v>2</v>
      </c>
      <c r="AJ7" s="36">
        <v>6</v>
      </c>
    </row>
    <row r="8" spans="1:37" ht="13.2" customHeight="1" x14ac:dyDescent="0.25">
      <c r="A8" s="436">
        <v>4</v>
      </c>
      <c r="B8" s="440" t="s">
        <v>67</v>
      </c>
      <c r="C8" s="221" t="s">
        <v>30</v>
      </c>
      <c r="D8" s="10">
        <f t="shared" si="0"/>
        <v>86</v>
      </c>
      <c r="E8" s="29">
        <f>SUM(N8+R8+T8+AB8+AD8+AF8)</f>
        <v>63</v>
      </c>
      <c r="F8" s="90">
        <f>H8+J8</f>
        <v>23</v>
      </c>
      <c r="G8" s="14">
        <v>9</v>
      </c>
      <c r="H8" s="339">
        <v>10</v>
      </c>
      <c r="I8" s="11">
        <v>2</v>
      </c>
      <c r="J8" s="425">
        <v>13</v>
      </c>
      <c r="K8" s="93"/>
      <c r="L8" s="16"/>
      <c r="M8" s="17">
        <v>11</v>
      </c>
      <c r="N8" s="338">
        <v>8</v>
      </c>
      <c r="O8" s="16"/>
      <c r="P8" s="16"/>
      <c r="Q8" s="17">
        <v>11</v>
      </c>
      <c r="R8" s="338">
        <v>8</v>
      </c>
      <c r="S8" s="17">
        <v>3</v>
      </c>
      <c r="T8" s="338">
        <v>10</v>
      </c>
      <c r="U8" s="17">
        <v>12</v>
      </c>
      <c r="V8" s="94">
        <v>7</v>
      </c>
      <c r="W8" s="19">
        <v>11</v>
      </c>
      <c r="X8" s="321">
        <v>8</v>
      </c>
      <c r="Y8" s="21"/>
      <c r="Z8" s="20"/>
      <c r="AA8" s="21">
        <v>6</v>
      </c>
      <c r="AB8" s="338">
        <v>13</v>
      </c>
      <c r="AC8" s="21">
        <v>3</v>
      </c>
      <c r="AD8" s="338">
        <v>10</v>
      </c>
      <c r="AE8" s="21">
        <v>5</v>
      </c>
      <c r="AF8" s="338">
        <v>14</v>
      </c>
      <c r="AG8" s="21">
        <v>6</v>
      </c>
      <c r="AH8" s="20">
        <v>6</v>
      </c>
      <c r="AI8" s="21">
        <v>4</v>
      </c>
      <c r="AJ8" s="36">
        <v>3</v>
      </c>
    </row>
    <row r="9" spans="1:37" ht="13.2" customHeight="1" x14ac:dyDescent="0.25">
      <c r="A9" s="436">
        <v>5</v>
      </c>
      <c r="B9" s="440" t="s">
        <v>80</v>
      </c>
      <c r="C9" s="221" t="s">
        <v>31</v>
      </c>
      <c r="D9" s="10">
        <f t="shared" si="0"/>
        <v>83</v>
      </c>
      <c r="E9" s="29">
        <f>SUM(N9+R9+T9+AB9+AF9)</f>
        <v>57</v>
      </c>
      <c r="F9" s="90">
        <f>H9+V9</f>
        <v>26</v>
      </c>
      <c r="G9" s="14">
        <v>5</v>
      </c>
      <c r="H9" s="339">
        <v>14</v>
      </c>
      <c r="I9" s="11">
        <v>3</v>
      </c>
      <c r="J9" s="92">
        <v>10</v>
      </c>
      <c r="K9" s="93"/>
      <c r="L9" s="16"/>
      <c r="M9" s="17">
        <v>3</v>
      </c>
      <c r="N9" s="338">
        <v>17</v>
      </c>
      <c r="O9" s="16"/>
      <c r="P9" s="16"/>
      <c r="Q9" s="17">
        <v>3</v>
      </c>
      <c r="R9" s="338">
        <v>17</v>
      </c>
      <c r="S9" s="17">
        <v>5</v>
      </c>
      <c r="T9" s="338">
        <v>7</v>
      </c>
      <c r="U9" s="17">
        <v>7</v>
      </c>
      <c r="V9" s="340">
        <v>12</v>
      </c>
      <c r="W9" s="19"/>
      <c r="X9" s="321"/>
      <c r="Y9" s="21"/>
      <c r="Z9" s="20"/>
      <c r="AA9" s="21" t="s">
        <v>321</v>
      </c>
      <c r="AB9" s="338">
        <v>6</v>
      </c>
      <c r="AC9" s="21"/>
      <c r="AD9" s="20"/>
      <c r="AE9" s="21" t="s">
        <v>313</v>
      </c>
      <c r="AF9" s="338">
        <v>10</v>
      </c>
      <c r="AG9" s="21"/>
      <c r="AH9" s="20"/>
      <c r="AI9" s="21">
        <v>2</v>
      </c>
      <c r="AJ9" s="36">
        <v>6</v>
      </c>
    </row>
    <row r="10" spans="1:37" ht="13.2" customHeight="1" x14ac:dyDescent="0.25">
      <c r="A10" s="436">
        <v>6</v>
      </c>
      <c r="B10" s="439" t="s">
        <v>75</v>
      </c>
      <c r="C10" s="249" t="s">
        <v>45</v>
      </c>
      <c r="D10" s="10">
        <f t="shared" si="0"/>
        <v>70</v>
      </c>
      <c r="E10" s="29">
        <f>SUM(N10+X10+AB10+AD10+AF10+AH10)</f>
        <v>70</v>
      </c>
      <c r="F10" s="90">
        <v>0</v>
      </c>
      <c r="G10" s="14"/>
      <c r="H10" s="13"/>
      <c r="I10" s="11"/>
      <c r="J10" s="92"/>
      <c r="K10" s="93"/>
      <c r="L10" s="16"/>
      <c r="M10" s="17">
        <v>6</v>
      </c>
      <c r="N10" s="338">
        <v>13</v>
      </c>
      <c r="O10" s="16"/>
      <c r="P10" s="16"/>
      <c r="Q10" s="17"/>
      <c r="R10" s="16"/>
      <c r="S10" s="17">
        <v>10</v>
      </c>
      <c r="T10" s="16">
        <v>2</v>
      </c>
      <c r="U10" s="17"/>
      <c r="V10" s="94"/>
      <c r="W10" s="19">
        <v>3</v>
      </c>
      <c r="X10" s="343">
        <v>17</v>
      </c>
      <c r="Y10" s="21"/>
      <c r="Z10" s="20"/>
      <c r="AA10" s="21">
        <v>5</v>
      </c>
      <c r="AB10" s="338">
        <v>14</v>
      </c>
      <c r="AC10" s="21">
        <v>1</v>
      </c>
      <c r="AD10" s="338">
        <v>16</v>
      </c>
      <c r="AE10" s="21">
        <v>12</v>
      </c>
      <c r="AF10" s="338">
        <v>7</v>
      </c>
      <c r="AG10" s="21">
        <v>9</v>
      </c>
      <c r="AH10" s="338">
        <v>3</v>
      </c>
      <c r="AI10" s="21">
        <v>2</v>
      </c>
      <c r="AJ10" s="36">
        <v>6</v>
      </c>
    </row>
    <row r="11" spans="1:37" ht="13.2" customHeight="1" x14ac:dyDescent="0.25">
      <c r="A11" s="436">
        <v>7</v>
      </c>
      <c r="B11" s="439" t="s">
        <v>79</v>
      </c>
      <c r="C11" s="249" t="s">
        <v>52</v>
      </c>
      <c r="D11" s="10">
        <f t="shared" si="0"/>
        <v>67</v>
      </c>
      <c r="E11" s="29">
        <f>SUM(L11+N11+X11+Z11+AD11+AF11)</f>
        <v>47</v>
      </c>
      <c r="F11" s="90">
        <f>H11+J11</f>
        <v>20</v>
      </c>
      <c r="G11" s="14">
        <v>3</v>
      </c>
      <c r="H11" s="339">
        <v>17</v>
      </c>
      <c r="I11" s="11">
        <v>9</v>
      </c>
      <c r="J11" s="425">
        <v>3</v>
      </c>
      <c r="K11" s="93">
        <v>10</v>
      </c>
      <c r="L11" s="338">
        <v>9</v>
      </c>
      <c r="M11" s="17">
        <v>8</v>
      </c>
      <c r="N11" s="338">
        <v>11</v>
      </c>
      <c r="O11" s="16"/>
      <c r="P11" s="16"/>
      <c r="Q11" s="17"/>
      <c r="R11" s="16"/>
      <c r="S11" s="17"/>
      <c r="T11" s="16"/>
      <c r="U11" s="17"/>
      <c r="V11" s="94"/>
      <c r="W11" s="19" t="s">
        <v>325</v>
      </c>
      <c r="X11" s="343">
        <v>8</v>
      </c>
      <c r="Y11" s="21" t="s">
        <v>260</v>
      </c>
      <c r="Z11" s="338">
        <v>8</v>
      </c>
      <c r="AA11" s="21" t="s">
        <v>322</v>
      </c>
      <c r="AB11" s="20">
        <v>3</v>
      </c>
      <c r="AC11" s="21">
        <v>5</v>
      </c>
      <c r="AD11" s="338">
        <v>7</v>
      </c>
      <c r="AE11" s="21" t="s">
        <v>316</v>
      </c>
      <c r="AF11" s="338">
        <v>4</v>
      </c>
      <c r="AG11" s="21"/>
      <c r="AH11" s="20"/>
      <c r="AI11" s="21"/>
      <c r="AJ11" s="36"/>
    </row>
    <row r="12" spans="1:37" ht="13.2" customHeight="1" x14ac:dyDescent="0.25">
      <c r="A12" s="436">
        <v>8</v>
      </c>
      <c r="B12" s="439" t="s">
        <v>185</v>
      </c>
      <c r="C12" s="183" t="s">
        <v>78</v>
      </c>
      <c r="D12" s="10">
        <f t="shared" si="0"/>
        <v>62</v>
      </c>
      <c r="E12" s="29">
        <f>SUM(R12+T12+X12+AB12+AF12+AH12)</f>
        <v>53</v>
      </c>
      <c r="F12" s="90">
        <f>V12</f>
        <v>9</v>
      </c>
      <c r="G12" s="14"/>
      <c r="H12" s="13"/>
      <c r="I12" s="11"/>
      <c r="J12" s="92"/>
      <c r="K12" s="93"/>
      <c r="L12" s="16"/>
      <c r="M12" s="17">
        <v>18</v>
      </c>
      <c r="N12" s="16">
        <v>1</v>
      </c>
      <c r="O12" s="16"/>
      <c r="P12" s="16"/>
      <c r="Q12" s="17">
        <v>14</v>
      </c>
      <c r="R12" s="338">
        <v>5</v>
      </c>
      <c r="S12" s="17">
        <v>6</v>
      </c>
      <c r="T12" s="338">
        <v>6</v>
      </c>
      <c r="U12" s="17">
        <v>10</v>
      </c>
      <c r="V12" s="340">
        <v>9</v>
      </c>
      <c r="W12" s="19">
        <v>8</v>
      </c>
      <c r="X12" s="343">
        <v>11</v>
      </c>
      <c r="Y12" s="21"/>
      <c r="Z12" s="21"/>
      <c r="AA12" s="21">
        <v>8</v>
      </c>
      <c r="AB12" s="343">
        <v>11</v>
      </c>
      <c r="AC12" s="21">
        <v>9</v>
      </c>
      <c r="AD12" s="321">
        <v>3</v>
      </c>
      <c r="AE12" s="21">
        <v>4</v>
      </c>
      <c r="AF12" s="426">
        <v>15</v>
      </c>
      <c r="AG12" s="21">
        <v>7</v>
      </c>
      <c r="AH12" s="343">
        <v>5</v>
      </c>
      <c r="AI12" s="145">
        <v>6</v>
      </c>
      <c r="AJ12" s="228">
        <v>1</v>
      </c>
    </row>
    <row r="13" spans="1:37" ht="13.2" customHeight="1" x14ac:dyDescent="0.25">
      <c r="A13" s="1">
        <v>9</v>
      </c>
      <c r="B13" s="136" t="s">
        <v>184</v>
      </c>
      <c r="C13" s="178" t="s">
        <v>35</v>
      </c>
      <c r="D13" s="10">
        <f t="shared" si="0"/>
        <v>59</v>
      </c>
      <c r="E13" s="29">
        <f>SUM(N13+R13+T13+AB13+AF13)</f>
        <v>41</v>
      </c>
      <c r="F13" s="90">
        <f>H13+J13</f>
        <v>18</v>
      </c>
      <c r="G13" s="14">
        <v>11</v>
      </c>
      <c r="H13" s="339">
        <v>8</v>
      </c>
      <c r="I13" s="11">
        <v>3</v>
      </c>
      <c r="J13" s="425">
        <v>10</v>
      </c>
      <c r="K13" s="93"/>
      <c r="L13" s="16"/>
      <c r="M13" s="17">
        <v>15</v>
      </c>
      <c r="N13" s="338">
        <v>4</v>
      </c>
      <c r="O13" s="16"/>
      <c r="P13" s="16"/>
      <c r="Q13" s="17">
        <v>10</v>
      </c>
      <c r="R13" s="338">
        <v>9</v>
      </c>
      <c r="S13" s="17">
        <v>5</v>
      </c>
      <c r="T13" s="338">
        <v>7</v>
      </c>
      <c r="U13" s="17">
        <v>11</v>
      </c>
      <c r="V13" s="94">
        <v>8</v>
      </c>
      <c r="W13" s="19">
        <v>18</v>
      </c>
      <c r="X13" s="321">
        <v>1</v>
      </c>
      <c r="Y13" s="21"/>
      <c r="Z13" s="28"/>
      <c r="AA13" s="21">
        <v>11</v>
      </c>
      <c r="AB13" s="338">
        <v>8</v>
      </c>
      <c r="AC13" s="21"/>
      <c r="AD13" s="20"/>
      <c r="AE13" s="21">
        <v>6</v>
      </c>
      <c r="AF13" s="338">
        <v>13</v>
      </c>
      <c r="AG13" s="21"/>
      <c r="AH13" s="20"/>
      <c r="AI13" s="21">
        <v>2</v>
      </c>
      <c r="AJ13" s="36">
        <v>6</v>
      </c>
    </row>
    <row r="14" spans="1:37" ht="13.2" customHeight="1" x14ac:dyDescent="0.25">
      <c r="A14" s="1">
        <v>10</v>
      </c>
      <c r="B14" s="32" t="s">
        <v>107</v>
      </c>
      <c r="C14" s="249" t="s">
        <v>33</v>
      </c>
      <c r="D14" s="10">
        <f t="shared" si="0"/>
        <v>52</v>
      </c>
      <c r="E14" s="29">
        <f>SUM(R14+T14+X14+Z14+AF14)</f>
        <v>44</v>
      </c>
      <c r="F14" s="90">
        <f>J14</f>
        <v>8</v>
      </c>
      <c r="G14" s="14">
        <v>0</v>
      </c>
      <c r="H14" s="13">
        <v>0</v>
      </c>
      <c r="I14" s="11">
        <v>4</v>
      </c>
      <c r="J14" s="425">
        <v>8</v>
      </c>
      <c r="K14" s="93"/>
      <c r="L14" s="16"/>
      <c r="M14" s="17"/>
      <c r="N14" s="16"/>
      <c r="O14" s="16"/>
      <c r="P14" s="16"/>
      <c r="Q14" s="17">
        <v>9</v>
      </c>
      <c r="R14" s="338">
        <v>10</v>
      </c>
      <c r="S14" s="17">
        <v>8</v>
      </c>
      <c r="T14" s="338">
        <v>4</v>
      </c>
      <c r="U14" s="17"/>
      <c r="V14" s="94"/>
      <c r="W14" s="19" t="s">
        <v>313</v>
      </c>
      <c r="X14" s="343">
        <v>10</v>
      </c>
      <c r="Y14" s="21" t="s">
        <v>260</v>
      </c>
      <c r="Z14" s="338">
        <v>8</v>
      </c>
      <c r="AA14" s="21"/>
      <c r="AB14" s="20"/>
      <c r="AC14" s="21"/>
      <c r="AD14" s="20"/>
      <c r="AE14" s="21">
        <v>7</v>
      </c>
      <c r="AF14" s="338">
        <v>12</v>
      </c>
      <c r="AG14" s="21"/>
      <c r="AH14" s="20"/>
      <c r="AI14" s="21"/>
      <c r="AJ14" s="36"/>
    </row>
    <row r="15" spans="1:37" ht="13.2" customHeight="1" x14ac:dyDescent="0.25">
      <c r="A15" s="1">
        <v>11</v>
      </c>
      <c r="B15" s="32" t="s">
        <v>71</v>
      </c>
      <c r="C15" s="249" t="s">
        <v>43</v>
      </c>
      <c r="D15" s="10">
        <f t="shared" si="0"/>
        <v>45</v>
      </c>
      <c r="E15" s="29">
        <f>SUM(N15+R15+AD15+AF15+AH15)</f>
        <v>23</v>
      </c>
      <c r="F15" s="90">
        <f>H15+V15</f>
        <v>22</v>
      </c>
      <c r="G15" s="14">
        <v>10</v>
      </c>
      <c r="H15" s="339">
        <v>9</v>
      </c>
      <c r="I15" s="11"/>
      <c r="J15" s="92"/>
      <c r="K15" s="93"/>
      <c r="L15" s="16"/>
      <c r="M15" s="17">
        <v>16</v>
      </c>
      <c r="N15" s="338">
        <v>3</v>
      </c>
      <c r="O15" s="16"/>
      <c r="P15" s="16"/>
      <c r="Q15" s="17">
        <v>15</v>
      </c>
      <c r="R15" s="338">
        <v>4</v>
      </c>
      <c r="S15" s="17"/>
      <c r="T15" s="16"/>
      <c r="U15" s="17">
        <v>6</v>
      </c>
      <c r="V15" s="340">
        <v>13</v>
      </c>
      <c r="W15" s="19"/>
      <c r="X15" s="321"/>
      <c r="Y15" s="21"/>
      <c r="Z15" s="20"/>
      <c r="AA15" s="21"/>
      <c r="AB15" s="20"/>
      <c r="AC15" s="21">
        <v>7</v>
      </c>
      <c r="AD15" s="338">
        <v>5</v>
      </c>
      <c r="AE15" s="21">
        <v>15</v>
      </c>
      <c r="AF15" s="338">
        <v>4</v>
      </c>
      <c r="AG15" s="21">
        <v>5</v>
      </c>
      <c r="AH15" s="338">
        <v>7</v>
      </c>
      <c r="AI15" s="145">
        <v>6</v>
      </c>
      <c r="AJ15" s="228">
        <v>1</v>
      </c>
    </row>
    <row r="16" spans="1:37" ht="13.2" customHeight="1" x14ac:dyDescent="0.25">
      <c r="A16" s="1">
        <v>12</v>
      </c>
      <c r="B16" s="32" t="s">
        <v>253</v>
      </c>
      <c r="C16" s="249" t="s">
        <v>52</v>
      </c>
      <c r="D16" s="10">
        <f t="shared" si="0"/>
        <v>32</v>
      </c>
      <c r="E16" s="29">
        <f>SUM(R16+T16+X16+AB16+AD16+AH16)</f>
        <v>26</v>
      </c>
      <c r="F16" s="90">
        <f>V16</f>
        <v>6</v>
      </c>
      <c r="G16" s="14"/>
      <c r="H16" s="13"/>
      <c r="I16" s="11"/>
      <c r="J16" s="92"/>
      <c r="K16" s="93"/>
      <c r="L16" s="16"/>
      <c r="M16" s="17"/>
      <c r="N16" s="16"/>
      <c r="O16" s="16"/>
      <c r="P16" s="16"/>
      <c r="Q16" s="17">
        <v>18</v>
      </c>
      <c r="R16" s="338">
        <v>1</v>
      </c>
      <c r="S16" s="130">
        <v>7</v>
      </c>
      <c r="T16" s="346">
        <v>5</v>
      </c>
      <c r="U16" s="130">
        <v>13</v>
      </c>
      <c r="V16" s="345">
        <v>6</v>
      </c>
      <c r="W16" s="227">
        <v>14</v>
      </c>
      <c r="X16" s="347">
        <v>5</v>
      </c>
      <c r="Y16" s="145"/>
      <c r="Z16" s="146"/>
      <c r="AA16" s="145">
        <v>16</v>
      </c>
      <c r="AB16" s="346">
        <v>3</v>
      </c>
      <c r="AC16" s="145">
        <v>7</v>
      </c>
      <c r="AD16" s="346">
        <v>5</v>
      </c>
      <c r="AE16" s="145"/>
      <c r="AF16" s="146"/>
      <c r="AG16" s="145">
        <v>5</v>
      </c>
      <c r="AH16" s="346">
        <v>7</v>
      </c>
      <c r="AI16" s="145">
        <v>6</v>
      </c>
      <c r="AJ16" s="228">
        <v>1</v>
      </c>
      <c r="AK16" s="2"/>
    </row>
    <row r="17" spans="1:37" ht="13.2" customHeight="1" x14ac:dyDescent="0.25">
      <c r="A17" s="1">
        <v>13</v>
      </c>
      <c r="B17" s="32" t="s">
        <v>162</v>
      </c>
      <c r="C17" s="178" t="s">
        <v>40</v>
      </c>
      <c r="D17" s="10">
        <f t="shared" si="0"/>
        <v>24</v>
      </c>
      <c r="E17" s="29">
        <f>SUM(T17+AD17+AH17)</f>
        <v>14</v>
      </c>
      <c r="F17" s="90">
        <f>H17+V17</f>
        <v>10</v>
      </c>
      <c r="G17" s="14">
        <v>12</v>
      </c>
      <c r="H17" s="339">
        <v>7</v>
      </c>
      <c r="I17" s="11"/>
      <c r="J17" s="92"/>
      <c r="K17" s="93"/>
      <c r="L17" s="16"/>
      <c r="M17" s="17"/>
      <c r="N17" s="16"/>
      <c r="O17" s="16"/>
      <c r="P17" s="16"/>
      <c r="Q17" s="17"/>
      <c r="R17" s="16"/>
      <c r="S17" s="17">
        <v>6</v>
      </c>
      <c r="T17" s="338">
        <v>6</v>
      </c>
      <c r="U17" s="17">
        <v>16</v>
      </c>
      <c r="V17" s="340">
        <v>3</v>
      </c>
      <c r="W17" s="19"/>
      <c r="X17" s="321"/>
      <c r="Y17" s="21"/>
      <c r="Z17" s="20"/>
      <c r="AA17" s="21"/>
      <c r="AB17" s="20"/>
      <c r="AC17" s="21">
        <v>9</v>
      </c>
      <c r="AD17" s="338">
        <v>3</v>
      </c>
      <c r="AE17" s="21"/>
      <c r="AF17" s="20"/>
      <c r="AG17" s="21">
        <v>7</v>
      </c>
      <c r="AH17" s="338">
        <v>5</v>
      </c>
      <c r="AI17" s="145">
        <v>6</v>
      </c>
      <c r="AJ17" s="228">
        <v>1</v>
      </c>
    </row>
    <row r="18" spans="1:37" s="2" customFormat="1" ht="13.2" customHeight="1" x14ac:dyDescent="0.25">
      <c r="A18" s="1">
        <v>14</v>
      </c>
      <c r="B18" s="32" t="s">
        <v>66</v>
      </c>
      <c r="C18" s="249" t="s">
        <v>33</v>
      </c>
      <c r="D18" s="10">
        <f t="shared" si="0"/>
        <v>23</v>
      </c>
      <c r="E18" s="29">
        <f>SUM(R18+T18)</f>
        <v>6</v>
      </c>
      <c r="F18" s="90">
        <f>H18+J18+V18</f>
        <v>17</v>
      </c>
      <c r="G18" s="14">
        <v>7</v>
      </c>
      <c r="H18" s="13">
        <v>12</v>
      </c>
      <c r="I18" s="11"/>
      <c r="J18" s="92"/>
      <c r="K18" s="93"/>
      <c r="L18" s="16"/>
      <c r="M18" s="17"/>
      <c r="N18" s="16"/>
      <c r="O18" s="16"/>
      <c r="P18" s="16"/>
      <c r="Q18" s="17">
        <v>17</v>
      </c>
      <c r="R18" s="338">
        <v>2</v>
      </c>
      <c r="S18" s="17">
        <v>8</v>
      </c>
      <c r="T18" s="338">
        <v>4</v>
      </c>
      <c r="U18" s="17">
        <v>14</v>
      </c>
      <c r="V18" s="94">
        <v>5</v>
      </c>
      <c r="W18" s="19"/>
      <c r="X18" s="321"/>
      <c r="Y18" s="21"/>
      <c r="Z18" s="20"/>
      <c r="AA18" s="21"/>
      <c r="AB18" s="20"/>
      <c r="AC18" s="21"/>
      <c r="AD18" s="20"/>
      <c r="AE18" s="21"/>
      <c r="AF18" s="20"/>
      <c r="AG18" s="21"/>
      <c r="AH18" s="20"/>
      <c r="AI18" s="21"/>
      <c r="AJ18" s="36"/>
      <c r="AK18" s="3"/>
    </row>
    <row r="19" spans="1:37" ht="13.2" customHeight="1" x14ac:dyDescent="0.25">
      <c r="A19" s="1">
        <v>15</v>
      </c>
      <c r="B19" s="248" t="s">
        <v>156</v>
      </c>
      <c r="C19" s="249" t="s">
        <v>33</v>
      </c>
      <c r="D19" s="10">
        <f t="shared" si="0"/>
        <v>1</v>
      </c>
      <c r="E19" s="29">
        <f>SUM(T20+AD20)</f>
        <v>0</v>
      </c>
      <c r="F19" s="90">
        <f>J19</f>
        <v>1</v>
      </c>
      <c r="G19" s="14">
        <v>0</v>
      </c>
      <c r="H19" s="13">
        <v>0</v>
      </c>
      <c r="I19" s="11">
        <v>11</v>
      </c>
      <c r="J19" s="425">
        <v>1</v>
      </c>
      <c r="K19" s="93"/>
      <c r="L19" s="16"/>
      <c r="M19" s="17"/>
      <c r="N19" s="16"/>
      <c r="O19" s="16"/>
      <c r="P19" s="16"/>
      <c r="Q19" s="17"/>
      <c r="R19" s="16"/>
      <c r="S19" s="17"/>
      <c r="T19" s="16"/>
      <c r="U19" s="17"/>
      <c r="V19" s="94"/>
      <c r="W19" s="19"/>
      <c r="X19" s="321"/>
      <c r="Y19" s="21"/>
      <c r="Z19" s="20"/>
      <c r="AA19" s="21">
        <v>18</v>
      </c>
      <c r="AB19" s="338">
        <v>1</v>
      </c>
      <c r="AC19" s="21">
        <v>10</v>
      </c>
      <c r="AD19" s="338">
        <v>2</v>
      </c>
      <c r="AE19" s="21"/>
      <c r="AF19" s="20"/>
      <c r="AG19" s="21"/>
      <c r="AH19" s="20"/>
      <c r="AI19" s="21">
        <v>5</v>
      </c>
      <c r="AJ19" s="36">
        <v>2</v>
      </c>
    </row>
    <row r="20" spans="1:37" ht="13.2" customHeight="1" x14ac:dyDescent="0.25">
      <c r="A20" s="1">
        <v>16</v>
      </c>
      <c r="B20" s="32" t="s">
        <v>243</v>
      </c>
      <c r="C20" s="249" t="s">
        <v>77</v>
      </c>
      <c r="D20" s="10">
        <f t="shared" si="0"/>
        <v>10</v>
      </c>
      <c r="E20" s="29">
        <f>SUM(AB21+AD21)</f>
        <v>6</v>
      </c>
      <c r="F20" s="90">
        <f>J20</f>
        <v>4</v>
      </c>
      <c r="G20" s="14">
        <v>0</v>
      </c>
      <c r="H20" s="13">
        <v>0</v>
      </c>
      <c r="I20" s="11">
        <v>8</v>
      </c>
      <c r="J20" s="425">
        <v>4</v>
      </c>
      <c r="K20" s="93"/>
      <c r="L20" s="16"/>
      <c r="M20" s="17"/>
      <c r="N20" s="16"/>
      <c r="O20" s="16"/>
      <c r="P20" s="16"/>
      <c r="Q20" s="17"/>
      <c r="R20" s="16"/>
      <c r="S20" s="17"/>
      <c r="T20" s="16"/>
      <c r="U20" s="17"/>
      <c r="V20" s="94"/>
      <c r="W20" s="19"/>
      <c r="X20" s="321"/>
      <c r="Y20" s="21"/>
      <c r="Z20" s="20"/>
      <c r="AA20" s="21"/>
      <c r="AB20" s="20"/>
      <c r="AC20" s="21"/>
      <c r="AD20" s="20"/>
      <c r="AE20" s="21"/>
      <c r="AF20" s="20"/>
      <c r="AG20" s="21">
        <v>11</v>
      </c>
      <c r="AH20" s="20">
        <v>1</v>
      </c>
      <c r="AI20" s="21"/>
      <c r="AJ20" s="36"/>
    </row>
    <row r="21" spans="1:37" ht="13.2" customHeight="1" x14ac:dyDescent="0.25">
      <c r="A21" s="1">
        <v>17</v>
      </c>
      <c r="B21" s="137" t="s">
        <v>160</v>
      </c>
      <c r="C21" s="249" t="s">
        <v>33</v>
      </c>
      <c r="D21" s="10">
        <f t="shared" si="0"/>
        <v>4</v>
      </c>
      <c r="E21" s="29">
        <f>SUM(AH22)</f>
        <v>4</v>
      </c>
      <c r="F21" s="90">
        <v>0</v>
      </c>
      <c r="G21" s="14"/>
      <c r="H21" s="13"/>
      <c r="I21" s="11"/>
      <c r="J21" s="92"/>
      <c r="K21" s="93"/>
      <c r="L21" s="16"/>
      <c r="M21" s="17"/>
      <c r="N21" s="16"/>
      <c r="O21" s="16"/>
      <c r="P21" s="16"/>
      <c r="Q21" s="17"/>
      <c r="R21" s="16"/>
      <c r="S21" s="17">
        <v>11</v>
      </c>
      <c r="T21" s="338">
        <v>1</v>
      </c>
      <c r="U21" s="15"/>
      <c r="V21" s="94"/>
      <c r="W21" s="19"/>
      <c r="X21" s="321"/>
      <c r="Y21" s="21"/>
      <c r="Z21" s="21"/>
      <c r="AA21" s="21"/>
      <c r="AB21" s="20"/>
      <c r="AC21" s="21">
        <v>6</v>
      </c>
      <c r="AD21" s="338">
        <v>6</v>
      </c>
      <c r="AE21" s="21"/>
      <c r="AF21" s="20"/>
      <c r="AG21" s="21"/>
      <c r="AH21" s="20"/>
      <c r="AI21" s="21"/>
      <c r="AJ21" s="36"/>
    </row>
    <row r="22" spans="1:37" s="2" customFormat="1" ht="13.2" customHeight="1" x14ac:dyDescent="0.25">
      <c r="A22" s="1">
        <v>18</v>
      </c>
      <c r="B22" s="182" t="s">
        <v>327</v>
      </c>
      <c r="C22" s="179" t="s">
        <v>36</v>
      </c>
      <c r="D22" s="173"/>
      <c r="E22" s="173"/>
      <c r="F22" s="173"/>
      <c r="G22" s="251"/>
      <c r="H22" s="117"/>
      <c r="I22" s="116"/>
      <c r="J22" s="237"/>
      <c r="K22" s="197"/>
      <c r="L22" s="119"/>
      <c r="M22" s="118"/>
      <c r="N22" s="119"/>
      <c r="O22" s="119"/>
      <c r="P22" s="119"/>
      <c r="Q22" s="118"/>
      <c r="R22" s="119"/>
      <c r="S22" s="118"/>
      <c r="T22" s="119"/>
      <c r="U22" s="118"/>
      <c r="V22" s="198"/>
      <c r="W22" s="225"/>
      <c r="X22" s="401"/>
      <c r="Y22" s="120"/>
      <c r="Z22" s="121"/>
      <c r="AA22" s="120"/>
      <c r="AB22" s="121"/>
      <c r="AC22" s="145"/>
      <c r="AD22" s="146"/>
      <c r="AE22" s="120"/>
      <c r="AF22" s="121"/>
      <c r="AG22" s="145">
        <v>8</v>
      </c>
      <c r="AH22" s="346">
        <v>4</v>
      </c>
      <c r="AI22" s="120"/>
      <c r="AJ22" s="226"/>
    </row>
    <row r="23" spans="1:37" ht="13.2" customHeight="1" x14ac:dyDescent="0.25">
      <c r="A23" s="1">
        <v>19</v>
      </c>
      <c r="B23" s="31"/>
      <c r="C23" s="183"/>
      <c r="D23" s="10"/>
      <c r="E23" s="29"/>
      <c r="F23" s="29"/>
      <c r="G23" s="14"/>
      <c r="H23" s="13"/>
      <c r="I23" s="11"/>
      <c r="J23" s="92"/>
      <c r="K23" s="93"/>
      <c r="L23" s="16"/>
      <c r="M23" s="17"/>
      <c r="N23" s="16"/>
      <c r="O23" s="16"/>
      <c r="P23" s="16"/>
      <c r="Q23" s="17"/>
      <c r="R23" s="16"/>
      <c r="S23" s="17"/>
      <c r="T23" s="16"/>
      <c r="U23" s="17"/>
      <c r="V23" s="94"/>
      <c r="W23" s="19"/>
      <c r="X23" s="3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36"/>
    </row>
    <row r="24" spans="1:37" ht="13.2" customHeight="1" thickBot="1" x14ac:dyDescent="0.3">
      <c r="A24" s="1">
        <v>20</v>
      </c>
      <c r="B24" s="57"/>
      <c r="C24" s="250"/>
      <c r="D24" s="188"/>
      <c r="E24" s="33"/>
      <c r="F24" s="33"/>
      <c r="G24" s="27"/>
      <c r="H24" s="39"/>
      <c r="I24" s="26"/>
      <c r="J24" s="252"/>
      <c r="K24" s="201"/>
      <c r="L24" s="25"/>
      <c r="M24" s="24"/>
      <c r="N24" s="25"/>
      <c r="O24" s="25"/>
      <c r="P24" s="25"/>
      <c r="Q24" s="24"/>
      <c r="R24" s="25"/>
      <c r="S24" s="24"/>
      <c r="T24" s="25"/>
      <c r="U24" s="24"/>
      <c r="V24" s="253"/>
      <c r="W24" s="37"/>
      <c r="X24" s="385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1"/>
    </row>
    <row r="25" spans="1:37" x14ac:dyDescent="0.25">
      <c r="B25" s="51"/>
      <c r="C25" s="52"/>
      <c r="D25" s="47"/>
    </row>
    <row r="26" spans="1:37" x14ac:dyDescent="0.25">
      <c r="B26" s="51"/>
      <c r="C26" s="52"/>
      <c r="D26" s="47"/>
      <c r="K26" s="42"/>
      <c r="L26" s="43"/>
      <c r="M26" s="43"/>
      <c r="N26" s="43"/>
      <c r="O26" s="43"/>
      <c r="P26" s="43"/>
    </row>
    <row r="27" spans="1:37" x14ac:dyDescent="0.25">
      <c r="B27" s="51"/>
      <c r="C27" s="52"/>
      <c r="D27" s="47"/>
    </row>
    <row r="28" spans="1:37" x14ac:dyDescent="0.25">
      <c r="B28" s="51"/>
      <c r="C28" s="52"/>
      <c r="D28" s="47"/>
    </row>
    <row r="29" spans="1:37" x14ac:dyDescent="0.25">
      <c r="B29" s="47"/>
      <c r="C29" s="47"/>
      <c r="D29" s="47"/>
      <c r="AG29" s="50"/>
      <c r="AH29" s="50"/>
    </row>
    <row r="30" spans="1:37" x14ac:dyDescent="0.25">
      <c r="B30" s="47"/>
      <c r="C30" s="47"/>
      <c r="D30" s="47"/>
    </row>
    <row r="67" spans="37:37" x14ac:dyDescent="0.25">
      <c r="AK67" s="2"/>
    </row>
    <row r="123" spans="37:37" x14ac:dyDescent="0.25">
      <c r="AK123" s="2"/>
    </row>
  </sheetData>
  <sortState ref="A5:AY23">
    <sortCondition descending="1" ref="D5:D23"/>
  </sortState>
  <mergeCells count="3">
    <mergeCell ref="K2:V2"/>
    <mergeCell ref="W2:AJ2"/>
    <mergeCell ref="G2:J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8 F12 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04,03D </vt:lpstr>
      <vt:lpstr>04,03C</vt:lpstr>
      <vt:lpstr>04,03K</vt:lpstr>
      <vt:lpstr>02D</vt:lpstr>
      <vt:lpstr>02C</vt:lpstr>
      <vt:lpstr>02K</vt:lpstr>
      <vt:lpstr>01D</vt:lpstr>
      <vt:lpstr>01C</vt:lpstr>
      <vt:lpstr>01K</vt:lpstr>
      <vt:lpstr>00D</vt:lpstr>
      <vt:lpstr>00C</vt:lpstr>
      <vt:lpstr>00K</vt:lpstr>
      <vt:lpstr>kanoistky celkem</vt:lpstr>
      <vt:lpstr>kanoistky SCM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Krpata Zdeněk</cp:lastModifiedBy>
  <cp:lastPrinted>2016-10-05T12:46:34Z</cp:lastPrinted>
  <dcterms:created xsi:type="dcterms:W3CDTF">2005-06-15T11:41:54Z</dcterms:created>
  <dcterms:modified xsi:type="dcterms:W3CDTF">2017-06-14T06:57:02Z</dcterms:modified>
</cp:coreProperties>
</file>