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9440" windowHeight="11940"/>
  </bookViews>
  <sheets>
    <sheet name="Women" sheetId="4" r:id="rId1"/>
    <sheet name="Men" sheetId="1" r:id="rId2"/>
  </sheets>
  <definedNames>
    <definedName name="_xlnm._FilterDatabase" localSheetId="1" hidden="1">Men!$A$3:$Y$84</definedName>
  </definedNames>
  <calcPr calcId="125725"/>
</workbook>
</file>

<file path=xl/calcChain.xml><?xml version="1.0" encoding="utf-8"?>
<calcChain xmlns="http://schemas.openxmlformats.org/spreadsheetml/2006/main">
  <c r="Y5" i="4"/>
  <c r="Y5" i="1"/>
  <c r="Y30" i="4"/>
  <c r="Y60" i="1"/>
  <c r="Y69"/>
  <c r="Y83"/>
  <c r="Y52"/>
  <c r="Y38"/>
  <c r="Y46"/>
  <c r="Y36"/>
  <c r="Y50"/>
  <c r="Y58"/>
  <c r="Y7"/>
  <c r="Y9"/>
  <c r="Y88"/>
  <c r="Y82"/>
  <c r="Y87"/>
  <c r="Y84"/>
  <c r="Y45"/>
  <c r="Y81"/>
  <c r="Y55"/>
  <c r="Y79"/>
  <c r="Y59"/>
  <c r="Y76"/>
  <c r="Y67"/>
  <c r="Y41"/>
  <c r="Y40"/>
  <c r="Y63"/>
  <c r="Y66"/>
  <c r="Y61"/>
  <c r="Y62"/>
  <c r="Y35"/>
  <c r="Y71"/>
  <c r="Y31"/>
  <c r="Y51"/>
  <c r="Y24"/>
  <c r="Y22"/>
  <c r="Y11"/>
  <c r="Y6"/>
  <c r="Y12"/>
  <c r="Y47"/>
  <c r="Y21"/>
  <c r="Y56"/>
  <c r="Y42"/>
  <c r="Y34"/>
  <c r="Y86"/>
  <c r="Y78"/>
  <c r="Y72"/>
  <c r="Y70"/>
  <c r="Y77"/>
  <c r="Y80"/>
  <c r="Y73"/>
  <c r="Y75"/>
  <c r="Y74"/>
  <c r="Y48"/>
  <c r="Y10"/>
  <c r="Y8"/>
  <c r="Y65"/>
  <c r="Y53"/>
  <c r="Y43"/>
  <c r="Y14"/>
  <c r="Y39"/>
  <c r="Y25"/>
  <c r="Y23"/>
  <c r="Y64"/>
  <c r="Y68"/>
  <c r="Y33"/>
  <c r="Y32"/>
  <c r="Y54"/>
  <c r="Y37"/>
  <c r="Y28"/>
  <c r="Y20"/>
  <c r="Y29"/>
  <c r="Y49"/>
  <c r="Y30"/>
  <c r="Y26"/>
  <c r="Y27"/>
  <c r="Y17"/>
  <c r="Y85"/>
  <c r="Y44"/>
  <c r="Y18"/>
  <c r="Y57"/>
  <c r="Y13"/>
  <c r="Y15"/>
  <c r="Y19"/>
  <c r="Y16"/>
  <c r="Y28" i="4"/>
  <c r="Y27"/>
  <c r="Y29"/>
  <c r="Y20"/>
  <c r="Y8"/>
  <c r="Y17"/>
  <c r="Y23"/>
  <c r="Y19"/>
  <c r="Y12"/>
  <c r="Y16"/>
  <c r="Y25"/>
  <c r="Y15"/>
  <c r="Y18"/>
  <c r="Y10"/>
  <c r="Y26"/>
  <c r="Y22"/>
  <c r="Y11"/>
  <c r="Y24"/>
  <c r="Y6"/>
  <c r="Y13"/>
  <c r="Y21"/>
  <c r="Y9"/>
  <c r="Y14"/>
  <c r="Y7"/>
</calcChain>
</file>

<file path=xl/sharedStrings.xml><?xml version="1.0" encoding="utf-8"?>
<sst xmlns="http://schemas.openxmlformats.org/spreadsheetml/2006/main" count="296" uniqueCount="151">
  <si>
    <t>GER</t>
  </si>
  <si>
    <t xml:space="preserve"> </t>
  </si>
  <si>
    <t>SVK</t>
  </si>
  <si>
    <t>Team</t>
  </si>
  <si>
    <t>Slalom</t>
  </si>
  <si>
    <t>Sprint</t>
  </si>
  <si>
    <t>Total</t>
  </si>
  <si>
    <t>Total teams</t>
  </si>
  <si>
    <t>HUN</t>
  </si>
  <si>
    <t>DR</t>
  </si>
  <si>
    <t>Nat.</t>
  </si>
  <si>
    <t>Ranking</t>
  </si>
  <si>
    <t>AUT</t>
  </si>
  <si>
    <t>SLO</t>
  </si>
  <si>
    <t>H2H</t>
  </si>
  <si>
    <t>DEN</t>
  </si>
  <si>
    <t>ITA</t>
  </si>
  <si>
    <t>Wildwaterbuffels 2</t>
  </si>
  <si>
    <t>Wildwaterbuffels 1</t>
  </si>
  <si>
    <t>Hungarian Hedonists</t>
  </si>
  <si>
    <t>Gimpex 2</t>
  </si>
  <si>
    <t>Gimpex 1</t>
  </si>
  <si>
    <t>Riversliders</t>
  </si>
  <si>
    <t>SER</t>
  </si>
  <si>
    <t>Wildwaterbuffels Ladies</t>
  </si>
  <si>
    <t>Rafting Ladies</t>
  </si>
  <si>
    <t>NED</t>
  </si>
  <si>
    <t>Raft Team Denmark Ladies</t>
  </si>
  <si>
    <t>BIH</t>
  </si>
  <si>
    <t xml:space="preserve">CZE </t>
  </si>
  <si>
    <t>TRNAVKA                 ( CZE )</t>
  </si>
  <si>
    <t>RK TROJA-ČORO</t>
  </si>
  <si>
    <t>CRO</t>
  </si>
  <si>
    <t>LIPNO  CZE</t>
  </si>
  <si>
    <t>TRNAVKA            CZE</t>
  </si>
  <si>
    <t xml:space="preserve">LIPNO  CZE </t>
  </si>
  <si>
    <t xml:space="preserve"> 2016 R4 Results of the European Cup in Rafting  Men</t>
  </si>
  <si>
    <t>TACEN SLO</t>
  </si>
  <si>
    <t>SLUNJ CRO</t>
  </si>
  <si>
    <t>WILDALPEN AUT</t>
  </si>
  <si>
    <t>RIALP ESP</t>
  </si>
  <si>
    <t>ČUNOVO SVK</t>
  </si>
  <si>
    <t>Schwaben Augsburg 1</t>
  </si>
  <si>
    <t>Dayak Club</t>
  </si>
  <si>
    <t>AKV Augsburg 1</t>
  </si>
  <si>
    <t>Italy 1</t>
  </si>
  <si>
    <t>Italy 2 Valbrenta</t>
  </si>
  <si>
    <t>Schwaben Augsburg 2</t>
  </si>
  <si>
    <t>Slovak Junior Rafters</t>
  </si>
  <si>
    <t>UTE raft team A</t>
  </si>
  <si>
    <t>Rafting team Vir</t>
  </si>
  <si>
    <t>Holland4rafting</t>
  </si>
  <si>
    <t>Copenhagen Watersports</t>
  </si>
  <si>
    <t>UTE raft team B</t>
  </si>
  <si>
    <t>Bomber Bros</t>
  </si>
  <si>
    <t>AKV Augsburg 2</t>
  </si>
  <si>
    <t>Dis</t>
  </si>
  <si>
    <t>SRK Bosna Zenica</t>
  </si>
  <si>
    <t>Team Holland Engineering</t>
  </si>
  <si>
    <t>Moby Dick</t>
  </si>
  <si>
    <t>WFV Bullfrog Boof Team</t>
  </si>
  <si>
    <t>Rafting team Leoben</t>
  </si>
  <si>
    <t>Forward Motion</t>
  </si>
  <si>
    <t>Waka 50</t>
  </si>
  <si>
    <t>Kajaksport .at/WFV</t>
  </si>
  <si>
    <t>Big 5</t>
  </si>
  <si>
    <t>RT MIR</t>
  </si>
  <si>
    <t>Italy 2 open women</t>
  </si>
  <si>
    <t>Dutch rafting team Ladies</t>
  </si>
  <si>
    <t>Rafting team Belgium</t>
  </si>
  <si>
    <t>BEL</t>
  </si>
  <si>
    <t>Italy 3 DRD4</t>
  </si>
  <si>
    <t>Raft Ladies Wildalpen</t>
  </si>
  <si>
    <t>Forward Motion Ladies</t>
  </si>
  <si>
    <t>Hungaroraft</t>
  </si>
  <si>
    <t>Italy 6 DRD4 U 23</t>
  </si>
  <si>
    <t>Alpes Rafting Ladies</t>
  </si>
  <si>
    <t>RT Matis</t>
  </si>
  <si>
    <t>DELTA SPORT 1</t>
  </si>
  <si>
    <t>DELTA SPORT 2</t>
  </si>
  <si>
    <t>Rafting Team Wildalpen ( RT Wildalpen )</t>
  </si>
  <si>
    <t>Liman 1</t>
  </si>
  <si>
    <t>CETINA RAFT</t>
  </si>
  <si>
    <t>KKK RASTOČKI MLINARI</t>
  </si>
  <si>
    <t>SRK Bosna Zenica 2</t>
  </si>
  <si>
    <t>KKK GOSPIĆ</t>
  </si>
  <si>
    <t>GIMPEKS 3</t>
  </si>
  <si>
    <t>RT GAZELE</t>
  </si>
  <si>
    <t>RASTOČKI MLINARI</t>
  </si>
  <si>
    <t>SRK BOSNA ZENICA</t>
  </si>
  <si>
    <t xml:space="preserve"> 2016 R4 Results of the European Cup in Rafting  Women</t>
  </si>
  <si>
    <t>WILD FRUITS</t>
  </si>
  <si>
    <t>SPA</t>
  </si>
  <si>
    <t>RAFTING CO</t>
  </si>
  <si>
    <t>KAYAK SORT 2</t>
  </si>
  <si>
    <t>KAYAK SORT 1</t>
  </si>
  <si>
    <t>ASSOCIACIÓ ESPORTIVA PALLARS</t>
  </si>
  <si>
    <t>COLLEGATS OUTDOR</t>
  </si>
  <si>
    <t>AIGUADICCIÓ 2</t>
  </si>
  <si>
    <t>AIGUADICCIÓ 1</t>
  </si>
  <si>
    <t>COOL RUNNINGS</t>
  </si>
  <si>
    <t>DURHAM UNIVERSITY</t>
  </si>
  <si>
    <t>GBR</t>
  </si>
  <si>
    <t xml:space="preserve"> no teams</t>
  </si>
  <si>
    <t>Vidra</t>
  </si>
  <si>
    <t>RK Hodonin</t>
  </si>
  <si>
    <t>TR HIKO</t>
  </si>
  <si>
    <t>RK TROJA</t>
  </si>
  <si>
    <t>CZE</t>
  </si>
  <si>
    <t>JAPAN RAFT TEAM A</t>
  </si>
  <si>
    <t>JAP</t>
  </si>
  <si>
    <t>PRSI TEAM</t>
  </si>
  <si>
    <t>TR MASTERS</t>
  </si>
  <si>
    <t>JEŽEK TEAM</t>
  </si>
  <si>
    <t>JAPAN RAFT TEAM B</t>
  </si>
  <si>
    <t>HODLET</t>
  </si>
  <si>
    <t>HRT TEAM</t>
  </si>
  <si>
    <t>PANDEROS</t>
  </si>
  <si>
    <t>MB Team</t>
  </si>
  <si>
    <t>Jiskra HB</t>
  </si>
  <si>
    <t>KATAMARÁN X.K.</t>
  </si>
  <si>
    <t>MANAGER team</t>
  </si>
  <si>
    <t>TRITON</t>
  </si>
  <si>
    <t>KAPPA</t>
  </si>
  <si>
    <t>KAPLICE A</t>
  </si>
  <si>
    <t>LET-CI LETOHRAD</t>
  </si>
  <si>
    <t>WWS Praha</t>
  </si>
  <si>
    <t>TRAGÉD</t>
  </si>
  <si>
    <t>ZATÍM B</t>
  </si>
  <si>
    <t>4OH</t>
  </si>
  <si>
    <t>HANACE rafters REJNOCI</t>
  </si>
  <si>
    <t>TR OMEGA</t>
  </si>
  <si>
    <t>MISTRAL BRATISLAVA</t>
  </si>
  <si>
    <t>KOČIČKY LETOHRAD</t>
  </si>
  <si>
    <t>MB BOHOUŠ A JEHO PARTA</t>
  </si>
  <si>
    <t>JEZINKY</t>
  </si>
  <si>
    <t>SPITFIRE</t>
  </si>
  <si>
    <t>Mistral Tatran Ladies</t>
  </si>
  <si>
    <t>Zabudlasom</t>
  </si>
  <si>
    <t>Rafting Team Hungary</t>
  </si>
  <si>
    <t>Gajderis Divoka Voda</t>
  </si>
  <si>
    <t>SKY rafters</t>
  </si>
  <si>
    <t>Cabanos</t>
  </si>
  <si>
    <t>Fortuna</t>
  </si>
  <si>
    <t>Mazurko BA</t>
  </si>
  <si>
    <t>Desperados</t>
  </si>
  <si>
    <t>DNS</t>
  </si>
  <si>
    <t>RK HODONÍN MIX</t>
  </si>
  <si>
    <t>TR RAFTING MORAVA</t>
  </si>
  <si>
    <t>VOPIČKY</t>
  </si>
  <si>
    <t>84 teams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</si>
</sst>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12"/>
      <name val="Arial CE"/>
      <family val="2"/>
      <charset val="238"/>
    </font>
    <font>
      <sz val="10"/>
      <color indexed="10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b/>
      <sz val="10"/>
      <color indexed="12"/>
      <name val="Arial CE"/>
      <family val="2"/>
      <charset val="238"/>
    </font>
    <font>
      <sz val="11"/>
      <name val="Arial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sz val="10"/>
      <name val="Arial CE"/>
    </font>
    <font>
      <b/>
      <sz val="12"/>
      <name val="Arial CE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 CE"/>
      <family val="2"/>
      <charset val="238"/>
    </font>
    <font>
      <sz val="12"/>
      <name val="Arial CE"/>
      <charset val="238"/>
    </font>
    <font>
      <strike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color rgb="FFFF000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/>
    <xf numFmtId="1" fontId="0" fillId="0" borderId="13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6" borderId="3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0" fillId="4" borderId="36" xfId="0" applyFill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" fontId="0" fillId="0" borderId="13" xfId="0" applyNumberFormat="1" applyBorder="1" applyAlignment="1">
      <alignment vertical="center"/>
    </xf>
    <xf numFmtId="0" fontId="8" fillId="0" borderId="27" xfId="0" applyFont="1" applyFill="1" applyBorder="1" applyAlignment="1">
      <alignment horizontal="center"/>
    </xf>
    <xf numFmtId="1" fontId="0" fillId="0" borderId="18" xfId="0" applyNumberFormat="1" applyBorder="1" applyAlignment="1">
      <alignment vertical="center"/>
    </xf>
    <xf numFmtId="0" fontId="0" fillId="4" borderId="37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0" fillId="0" borderId="20" xfId="0" applyNumberForma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" fontId="0" fillId="0" borderId="17" xfId="0" applyNumberFormat="1" applyBorder="1" applyAlignment="1">
      <alignment vertical="center"/>
    </xf>
    <xf numFmtId="1" fontId="0" fillId="0" borderId="27" xfId="0" applyNumberForma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1" fontId="0" fillId="0" borderId="44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0" fontId="15" fillId="10" borderId="1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1" fontId="0" fillId="0" borderId="42" xfId="0" applyNumberForma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1" fontId="0" fillId="0" borderId="17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40" xfId="0" applyNumberFormat="1" applyBorder="1" applyAlignment="1">
      <alignment vertical="center"/>
    </xf>
    <xf numFmtId="1" fontId="0" fillId="0" borderId="38" xfId="0" applyNumberForma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2" xfId="0" applyFill="1" applyBorder="1" applyAlignment="1">
      <alignment horizontal="left" vertical="center"/>
    </xf>
    <xf numFmtId="1" fontId="0" fillId="4" borderId="42" xfId="0" applyNumberFormat="1" applyFill="1" applyBorder="1" applyAlignment="1">
      <alignment vertical="center"/>
    </xf>
    <xf numFmtId="0" fontId="0" fillId="4" borderId="42" xfId="0" applyFill="1" applyBorder="1" applyAlignment="1">
      <alignment horizontal="center"/>
    </xf>
    <xf numFmtId="1" fontId="0" fillId="4" borderId="42" xfId="0" applyNumberForma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/>
    </xf>
    <xf numFmtId="0" fontId="3" fillId="4" borderId="40" xfId="0" applyFont="1" applyFill="1" applyBorder="1" applyAlignment="1">
      <alignment horizontal="center" vertical="center"/>
    </xf>
    <xf numFmtId="1" fontId="0" fillId="4" borderId="40" xfId="0" applyNumberFormat="1" applyFill="1" applyBorder="1" applyAlignment="1">
      <alignment horizontal="center" vertical="center"/>
    </xf>
    <xf numFmtId="1" fontId="0" fillId="4" borderId="39" xfId="0" applyNumberForma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1" fontId="0" fillId="0" borderId="49" xfId="0" applyNumberForma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1" fontId="0" fillId="0" borderId="30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0" fontId="9" fillId="7" borderId="3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5" xfId="0" quotePrefix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12" xfId="0" quotePrefix="1" applyFill="1" applyBorder="1" applyAlignment="1">
      <alignment horizontal="center"/>
    </xf>
    <xf numFmtId="0" fontId="0" fillId="0" borderId="13" xfId="0" quotePrefix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25" fillId="0" borderId="42" xfId="0" applyFont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18" borderId="38" xfId="0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/>
    </xf>
    <xf numFmtId="0" fontId="9" fillId="7" borderId="32" xfId="0" applyFont="1" applyFill="1" applyBorder="1" applyAlignment="1">
      <alignment horizontal="center"/>
    </xf>
    <xf numFmtId="0" fontId="3" fillId="17" borderId="33" xfId="0" applyFont="1" applyFill="1" applyBorder="1" applyAlignment="1">
      <alignment horizontal="center"/>
    </xf>
    <xf numFmtId="0" fontId="0" fillId="0" borderId="4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0" fillId="0" borderId="42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7" fillId="2" borderId="47" xfId="0" applyFont="1" applyFill="1" applyBorder="1" applyAlignment="1">
      <alignment horizontal="left" wrapText="1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0" fillId="18" borderId="32" xfId="0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20" fillId="23" borderId="33" xfId="0" applyFont="1" applyFill="1" applyBorder="1" applyAlignment="1">
      <alignment horizontal="center" vertical="center"/>
    </xf>
    <xf numFmtId="0" fontId="20" fillId="22" borderId="33" xfId="0" applyFont="1" applyFill="1" applyBorder="1" applyAlignment="1">
      <alignment horizontal="center" vertical="center"/>
    </xf>
    <xf numFmtId="0" fontId="20" fillId="19" borderId="33" xfId="0" applyFont="1" applyFill="1" applyBorder="1" applyAlignment="1">
      <alignment horizontal="center" vertical="center"/>
    </xf>
    <xf numFmtId="0" fontId="22" fillId="18" borderId="1" xfId="0" applyFont="1" applyFill="1" applyBorder="1" applyAlignment="1">
      <alignment horizontal="center"/>
    </xf>
    <xf numFmtId="0" fontId="24" fillId="21" borderId="1" xfId="0" applyFont="1" applyFill="1" applyBorder="1" applyAlignment="1">
      <alignment horizontal="center"/>
    </xf>
    <xf numFmtId="0" fontId="22" fillId="22" borderId="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3" borderId="3" xfId="0" applyFill="1" applyBorder="1" applyAlignment="1">
      <alignment vertical="center"/>
    </xf>
    <xf numFmtId="0" fontId="20" fillId="18" borderId="1" xfId="0" applyFont="1" applyFill="1" applyBorder="1" applyAlignment="1">
      <alignment horizontal="left"/>
    </xf>
    <xf numFmtId="0" fontId="22" fillId="21" borderId="1" xfId="0" applyFont="1" applyFill="1" applyBorder="1" applyAlignment="1">
      <alignment horizontal="left"/>
    </xf>
    <xf numFmtId="0" fontId="22" fillId="2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3" xfId="0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62" xfId="0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10" fillId="15" borderId="34" xfId="0" applyFont="1" applyFill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12" borderId="3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11" fillId="10" borderId="32" xfId="0" applyFont="1" applyFill="1" applyBorder="1" applyAlignment="1">
      <alignment horizontal="center"/>
    </xf>
    <xf numFmtId="0" fontId="5" fillId="16" borderId="3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17" fillId="15" borderId="1" xfId="0" applyFont="1" applyFill="1" applyBorder="1" applyAlignment="1">
      <alignment horizontal="center" vertical="center"/>
    </xf>
    <xf numFmtId="0" fontId="21" fillId="18" borderId="63" xfId="0" applyFont="1" applyFill="1" applyBorder="1"/>
    <xf numFmtId="0" fontId="21" fillId="19" borderId="51" xfId="0" applyFont="1" applyFill="1" applyBorder="1"/>
    <xf numFmtId="0" fontId="21" fillId="20" borderId="51" xfId="0" applyFont="1" applyFill="1" applyBorder="1"/>
    <xf numFmtId="0" fontId="0" fillId="0" borderId="64" xfId="0" applyFill="1" applyBorder="1" applyAlignment="1">
      <alignment horizontal="left" wrapText="1"/>
    </xf>
    <xf numFmtId="0" fontId="5" fillId="0" borderId="51" xfId="0" applyFont="1" applyFill="1" applyBorder="1"/>
    <xf numFmtId="0" fontId="0" fillId="0" borderId="51" xfId="0" applyFill="1" applyBorder="1" applyAlignment="1">
      <alignment horizontal="left" wrapText="1"/>
    </xf>
    <xf numFmtId="0" fontId="0" fillId="0" borderId="51" xfId="0" applyFill="1" applyBorder="1" applyAlignment="1">
      <alignment horizontal="left"/>
    </xf>
    <xf numFmtId="0" fontId="5" fillId="0" borderId="56" xfId="0" applyFont="1" applyFill="1" applyBorder="1"/>
    <xf numFmtId="0" fontId="0" fillId="0" borderId="51" xfId="0" applyFill="1" applyBorder="1" applyAlignment="1">
      <alignment vertical="center"/>
    </xf>
    <xf numFmtId="0" fontId="0" fillId="0" borderId="56" xfId="0" applyFill="1" applyBorder="1" applyAlignment="1">
      <alignment horizontal="left"/>
    </xf>
    <xf numFmtId="0" fontId="0" fillId="3" borderId="24" xfId="0" applyFont="1" applyFill="1" applyBorder="1" applyAlignment="1">
      <alignment vertical="center"/>
    </xf>
    <xf numFmtId="0" fontId="9" fillId="7" borderId="61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016" name="Line 7"/>
        <xdr:cNvSpPr>
          <a:spLocks noChangeShapeType="1"/>
        </xdr:cNvSpPr>
      </xdr:nvSpPr>
      <xdr:spPr bwMode="auto">
        <a:xfrm>
          <a:off x="3863340" y="240792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3017" name="Line 7"/>
        <xdr:cNvSpPr>
          <a:spLocks noChangeShapeType="1"/>
        </xdr:cNvSpPr>
      </xdr:nvSpPr>
      <xdr:spPr bwMode="auto">
        <a:xfrm>
          <a:off x="6515100" y="2407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3018" name="Line 7"/>
        <xdr:cNvSpPr>
          <a:spLocks noChangeShapeType="1"/>
        </xdr:cNvSpPr>
      </xdr:nvSpPr>
      <xdr:spPr bwMode="auto">
        <a:xfrm>
          <a:off x="6972300" y="240792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019" name="Line 7"/>
        <xdr:cNvSpPr>
          <a:spLocks noChangeShapeType="1"/>
        </xdr:cNvSpPr>
      </xdr:nvSpPr>
      <xdr:spPr bwMode="auto">
        <a:xfrm>
          <a:off x="8641080" y="2407920"/>
          <a:ext cx="441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3020" name="Line 7"/>
        <xdr:cNvSpPr>
          <a:spLocks noChangeShapeType="1"/>
        </xdr:cNvSpPr>
      </xdr:nvSpPr>
      <xdr:spPr bwMode="auto">
        <a:xfrm>
          <a:off x="10020300" y="2407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198120</xdr:rowOff>
    </xdr:from>
    <xdr:to>
      <xdr:col>6</xdr:col>
      <xdr:colOff>0</xdr:colOff>
      <xdr:row>3</xdr:row>
      <xdr:rowOff>198120</xdr:rowOff>
    </xdr:to>
    <xdr:sp macro="" textlink="">
      <xdr:nvSpPr>
        <xdr:cNvPr id="3021" name="Line 7"/>
        <xdr:cNvSpPr>
          <a:spLocks noChangeShapeType="1"/>
        </xdr:cNvSpPr>
      </xdr:nvSpPr>
      <xdr:spPr bwMode="auto">
        <a:xfrm>
          <a:off x="3863340" y="112776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</xdr:row>
      <xdr:rowOff>198120</xdr:rowOff>
    </xdr:from>
    <xdr:to>
      <xdr:col>24</xdr:col>
      <xdr:colOff>0</xdr:colOff>
      <xdr:row>3</xdr:row>
      <xdr:rowOff>198120</xdr:rowOff>
    </xdr:to>
    <xdr:sp macro="" textlink="">
      <xdr:nvSpPr>
        <xdr:cNvPr id="3022" name="Line 7"/>
        <xdr:cNvSpPr>
          <a:spLocks noChangeShapeType="1"/>
        </xdr:cNvSpPr>
      </xdr:nvSpPr>
      <xdr:spPr bwMode="auto">
        <a:xfrm>
          <a:off x="11582400" y="1127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023" name="Line 7"/>
        <xdr:cNvSpPr>
          <a:spLocks noChangeShapeType="1"/>
        </xdr:cNvSpPr>
      </xdr:nvSpPr>
      <xdr:spPr bwMode="auto">
        <a:xfrm>
          <a:off x="3863340" y="240792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024" name="Line 7"/>
        <xdr:cNvSpPr>
          <a:spLocks noChangeShapeType="1"/>
        </xdr:cNvSpPr>
      </xdr:nvSpPr>
      <xdr:spPr bwMode="auto">
        <a:xfrm>
          <a:off x="3863340" y="240792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198120</xdr:rowOff>
    </xdr:from>
    <xdr:to>
      <xdr:col>6</xdr:col>
      <xdr:colOff>0</xdr:colOff>
      <xdr:row>3</xdr:row>
      <xdr:rowOff>198120</xdr:rowOff>
    </xdr:to>
    <xdr:sp macro="" textlink="">
      <xdr:nvSpPr>
        <xdr:cNvPr id="3025" name="Line 7"/>
        <xdr:cNvSpPr>
          <a:spLocks noChangeShapeType="1"/>
        </xdr:cNvSpPr>
      </xdr:nvSpPr>
      <xdr:spPr bwMode="auto">
        <a:xfrm>
          <a:off x="3863340" y="112776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3026" name="Line 7"/>
        <xdr:cNvSpPr>
          <a:spLocks noChangeShapeType="1"/>
        </xdr:cNvSpPr>
      </xdr:nvSpPr>
      <xdr:spPr bwMode="auto">
        <a:xfrm>
          <a:off x="5798820" y="2407920"/>
          <a:ext cx="403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3027" name="Line 7"/>
        <xdr:cNvSpPr>
          <a:spLocks noChangeShapeType="1"/>
        </xdr:cNvSpPr>
      </xdr:nvSpPr>
      <xdr:spPr bwMode="auto">
        <a:xfrm>
          <a:off x="6972300" y="240792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198120</xdr:rowOff>
    </xdr:from>
    <xdr:to>
      <xdr:col>6</xdr:col>
      <xdr:colOff>0</xdr:colOff>
      <xdr:row>3</xdr:row>
      <xdr:rowOff>198120</xdr:rowOff>
    </xdr:to>
    <xdr:sp macro="" textlink="">
      <xdr:nvSpPr>
        <xdr:cNvPr id="3028" name="Line 7"/>
        <xdr:cNvSpPr>
          <a:spLocks noChangeShapeType="1"/>
        </xdr:cNvSpPr>
      </xdr:nvSpPr>
      <xdr:spPr bwMode="auto">
        <a:xfrm>
          <a:off x="3863340" y="112776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198120</xdr:rowOff>
    </xdr:from>
    <xdr:to>
      <xdr:col>6</xdr:col>
      <xdr:colOff>0</xdr:colOff>
      <xdr:row>3</xdr:row>
      <xdr:rowOff>198120</xdr:rowOff>
    </xdr:to>
    <xdr:sp macro="" textlink="">
      <xdr:nvSpPr>
        <xdr:cNvPr id="2033" name="Line 7"/>
        <xdr:cNvSpPr>
          <a:spLocks noChangeShapeType="1"/>
        </xdr:cNvSpPr>
      </xdr:nvSpPr>
      <xdr:spPr bwMode="auto">
        <a:xfrm>
          <a:off x="4831080" y="112776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198120</xdr:rowOff>
    </xdr:from>
    <xdr:to>
      <xdr:col>26</xdr:col>
      <xdr:colOff>0</xdr:colOff>
      <xdr:row>3</xdr:row>
      <xdr:rowOff>198120</xdr:rowOff>
    </xdr:to>
    <xdr:sp macro="" textlink="">
      <xdr:nvSpPr>
        <xdr:cNvPr id="2034" name="Line 7"/>
        <xdr:cNvSpPr>
          <a:spLocks noChangeShapeType="1"/>
        </xdr:cNvSpPr>
      </xdr:nvSpPr>
      <xdr:spPr bwMode="auto">
        <a:xfrm>
          <a:off x="14935200" y="1127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198120</xdr:rowOff>
    </xdr:from>
    <xdr:to>
      <xdr:col>26</xdr:col>
      <xdr:colOff>0</xdr:colOff>
      <xdr:row>3</xdr:row>
      <xdr:rowOff>198120</xdr:rowOff>
    </xdr:to>
    <xdr:sp macro="" textlink="">
      <xdr:nvSpPr>
        <xdr:cNvPr id="2035" name="Line 7"/>
        <xdr:cNvSpPr>
          <a:spLocks noChangeShapeType="1"/>
        </xdr:cNvSpPr>
      </xdr:nvSpPr>
      <xdr:spPr bwMode="auto">
        <a:xfrm>
          <a:off x="14935200" y="1127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</xdr:row>
      <xdr:rowOff>198120</xdr:rowOff>
    </xdr:from>
    <xdr:to>
      <xdr:col>24</xdr:col>
      <xdr:colOff>0</xdr:colOff>
      <xdr:row>3</xdr:row>
      <xdr:rowOff>198120</xdr:rowOff>
    </xdr:to>
    <xdr:sp macro="" textlink="">
      <xdr:nvSpPr>
        <xdr:cNvPr id="2036" name="Line 7"/>
        <xdr:cNvSpPr>
          <a:spLocks noChangeShapeType="1"/>
        </xdr:cNvSpPr>
      </xdr:nvSpPr>
      <xdr:spPr bwMode="auto">
        <a:xfrm>
          <a:off x="13517880" y="1127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69</xdr:row>
      <xdr:rowOff>0</xdr:rowOff>
    </xdr:from>
    <xdr:to>
      <xdr:col>6</xdr:col>
      <xdr:colOff>0</xdr:colOff>
      <xdr:row>69</xdr:row>
      <xdr:rowOff>0</xdr:rowOff>
    </xdr:to>
    <xdr:sp macro="" textlink="">
      <xdr:nvSpPr>
        <xdr:cNvPr id="2037" name="Line 7"/>
        <xdr:cNvSpPr>
          <a:spLocks noChangeShapeType="1"/>
        </xdr:cNvSpPr>
      </xdr:nvSpPr>
      <xdr:spPr bwMode="auto">
        <a:xfrm>
          <a:off x="4831080" y="1255014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2038" name="Line 7"/>
        <xdr:cNvSpPr>
          <a:spLocks noChangeShapeType="1"/>
        </xdr:cNvSpPr>
      </xdr:nvSpPr>
      <xdr:spPr bwMode="auto">
        <a:xfrm>
          <a:off x="9860280" y="340614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73</xdr:row>
      <xdr:rowOff>0</xdr:rowOff>
    </xdr:from>
    <xdr:to>
      <xdr:col>17</xdr:col>
      <xdr:colOff>0</xdr:colOff>
      <xdr:row>73</xdr:row>
      <xdr:rowOff>0</xdr:rowOff>
    </xdr:to>
    <xdr:sp macro="" textlink="">
      <xdr:nvSpPr>
        <xdr:cNvPr id="2039" name="Line 7"/>
        <xdr:cNvSpPr>
          <a:spLocks noChangeShapeType="1"/>
        </xdr:cNvSpPr>
      </xdr:nvSpPr>
      <xdr:spPr bwMode="auto">
        <a:xfrm>
          <a:off x="9860280" y="132207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82</xdr:row>
      <xdr:rowOff>0</xdr:rowOff>
    </xdr:from>
    <xdr:to>
      <xdr:col>21</xdr:col>
      <xdr:colOff>0</xdr:colOff>
      <xdr:row>82</xdr:row>
      <xdr:rowOff>0</xdr:rowOff>
    </xdr:to>
    <xdr:sp macro="" textlink="">
      <xdr:nvSpPr>
        <xdr:cNvPr id="2040" name="Line 7"/>
        <xdr:cNvSpPr>
          <a:spLocks noChangeShapeType="1"/>
        </xdr:cNvSpPr>
      </xdr:nvSpPr>
      <xdr:spPr bwMode="auto">
        <a:xfrm>
          <a:off x="11689080" y="1472946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31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T1"/>
    </sheetView>
  </sheetViews>
  <sheetFormatPr defaultRowHeight="12.75"/>
  <cols>
    <col min="1" max="1" width="7.28515625" customWidth="1"/>
    <col min="2" max="2" width="32.5703125" bestFit="1" customWidth="1"/>
    <col min="3" max="3" width="6" style="43" customWidth="1"/>
    <col min="4" max="4" width="5.85546875" bestFit="1" customWidth="1"/>
    <col min="5" max="5" width="4.5703125" bestFit="1" customWidth="1"/>
    <col min="6" max="6" width="6.7109375" bestFit="1" customWidth="1"/>
    <col min="7" max="7" width="5.85546875" bestFit="1" customWidth="1"/>
    <col min="8" max="8" width="4.5703125" bestFit="1" customWidth="1"/>
    <col min="9" max="9" width="6.7109375" customWidth="1"/>
    <col min="10" max="10" width="4.42578125" bestFit="1" customWidth="1"/>
    <col min="11" max="11" width="5.85546875" bestFit="1" customWidth="1"/>
    <col min="12" max="12" width="4.5703125" bestFit="1" customWidth="1"/>
    <col min="13" max="13" width="6.7109375" customWidth="1"/>
    <col min="14" max="14" width="4.42578125" bestFit="1" customWidth="1"/>
    <col min="15" max="15" width="5" customWidth="1"/>
    <col min="16" max="16" width="4.5703125" bestFit="1" customWidth="1"/>
    <col min="17" max="17" width="6.7109375" customWidth="1"/>
    <col min="18" max="18" width="3.7109375" bestFit="1" customWidth="1"/>
    <col min="19" max="19" width="6.42578125" customWidth="1"/>
    <col min="20" max="20" width="6" customWidth="1"/>
    <col min="21" max="21" width="7.7109375" bestFit="1" customWidth="1"/>
    <col min="22" max="22" width="6.5703125" bestFit="1" customWidth="1"/>
    <col min="23" max="23" width="8.7109375" style="182" customWidth="1"/>
    <col min="24" max="24" width="7.5703125" customWidth="1"/>
  </cols>
  <sheetData>
    <row r="1" spans="1:121" ht="25.5">
      <c r="A1" s="333" t="s">
        <v>90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</row>
    <row r="2" spans="1:121" s="3" customFormat="1" ht="13.5" thickBot="1">
      <c r="A2" s="2"/>
      <c r="C2" s="41"/>
      <c r="D2" s="2"/>
      <c r="E2" s="2"/>
      <c r="F2" s="5"/>
      <c r="G2" s="5"/>
      <c r="H2" s="5"/>
      <c r="I2" s="5"/>
      <c r="J2" s="5"/>
      <c r="K2" s="2"/>
      <c r="L2" s="4"/>
      <c r="S2" s="2"/>
      <c r="T2" s="4"/>
      <c r="W2" s="2"/>
    </row>
    <row r="3" spans="1:121" s="2" customFormat="1" ht="35.25" customHeight="1" thickBot="1">
      <c r="A3" s="6" t="s">
        <v>11</v>
      </c>
      <c r="B3" s="7" t="s">
        <v>3</v>
      </c>
      <c r="C3" s="42" t="s">
        <v>10</v>
      </c>
      <c r="D3" s="334" t="s">
        <v>37</v>
      </c>
      <c r="E3" s="331"/>
      <c r="F3" s="331"/>
      <c r="G3" s="322" t="s">
        <v>38</v>
      </c>
      <c r="H3" s="337"/>
      <c r="I3" s="337"/>
      <c r="J3" s="338"/>
      <c r="K3" s="334" t="s">
        <v>39</v>
      </c>
      <c r="L3" s="331"/>
      <c r="M3" s="331"/>
      <c r="N3" s="332"/>
      <c r="O3" s="330" t="s">
        <v>40</v>
      </c>
      <c r="P3" s="331"/>
      <c r="Q3" s="331"/>
      <c r="R3" s="332"/>
      <c r="S3" s="322" t="s">
        <v>41</v>
      </c>
      <c r="T3" s="335"/>
      <c r="U3" s="336"/>
      <c r="V3" s="322" t="s">
        <v>30</v>
      </c>
      <c r="W3" s="323"/>
      <c r="X3" s="98" t="s">
        <v>35</v>
      </c>
      <c r="Y3" s="31" t="s">
        <v>6</v>
      </c>
      <c r="DQ3" s="8"/>
    </row>
    <row r="4" spans="1:121" s="3" customFormat="1" ht="15.75" customHeight="1" thickBot="1">
      <c r="A4" s="9"/>
      <c r="B4" s="274"/>
      <c r="C4" s="283"/>
      <c r="D4" s="10" t="s">
        <v>5</v>
      </c>
      <c r="E4" s="11" t="s">
        <v>14</v>
      </c>
      <c r="F4" s="12" t="s">
        <v>4</v>
      </c>
      <c r="G4" s="77" t="s">
        <v>5</v>
      </c>
      <c r="H4" s="71" t="s">
        <v>14</v>
      </c>
      <c r="I4" s="72" t="s">
        <v>4</v>
      </c>
      <c r="J4" s="73" t="s">
        <v>9</v>
      </c>
      <c r="K4" s="16" t="s">
        <v>5</v>
      </c>
      <c r="L4" s="71" t="s">
        <v>14</v>
      </c>
      <c r="M4" s="72" t="s">
        <v>4</v>
      </c>
      <c r="N4" s="73" t="s">
        <v>9</v>
      </c>
      <c r="O4" s="84" t="s">
        <v>5</v>
      </c>
      <c r="P4" s="11" t="s">
        <v>14</v>
      </c>
      <c r="Q4" s="12" t="s">
        <v>4</v>
      </c>
      <c r="R4" s="13" t="s">
        <v>9</v>
      </c>
      <c r="S4" s="10" t="s">
        <v>5</v>
      </c>
      <c r="T4" s="11" t="s">
        <v>14</v>
      </c>
      <c r="U4" s="12" t="s">
        <v>4</v>
      </c>
      <c r="V4" s="14" t="s">
        <v>5</v>
      </c>
      <c r="W4" s="247" t="s">
        <v>4</v>
      </c>
      <c r="X4" s="250" t="s">
        <v>9</v>
      </c>
      <c r="Y4" s="32"/>
      <c r="DQ4" s="17"/>
    </row>
    <row r="5" spans="1:121" ht="15.75">
      <c r="A5" s="270">
        <v>1</v>
      </c>
      <c r="B5" s="275" t="s">
        <v>31</v>
      </c>
      <c r="C5" s="223" t="s">
        <v>29</v>
      </c>
      <c r="D5" s="225">
        <v>100</v>
      </c>
      <c r="E5" s="226">
        <v>176</v>
      </c>
      <c r="F5" s="227">
        <v>300</v>
      </c>
      <c r="G5" s="228"/>
      <c r="H5" s="226"/>
      <c r="I5" s="226"/>
      <c r="J5" s="230"/>
      <c r="K5" s="256">
        <v>100</v>
      </c>
      <c r="L5" s="160">
        <v>138</v>
      </c>
      <c r="M5" s="132">
        <v>264</v>
      </c>
      <c r="N5" s="135">
        <v>400</v>
      </c>
      <c r="O5" s="142" t="s">
        <v>103</v>
      </c>
      <c r="P5" s="141"/>
      <c r="Q5" s="141"/>
      <c r="R5" s="141"/>
      <c r="S5" s="23"/>
      <c r="T5" s="107"/>
      <c r="U5" s="99"/>
      <c r="V5" s="23">
        <v>158</v>
      </c>
      <c r="W5" s="248">
        <v>237</v>
      </c>
      <c r="X5" s="251">
        <v>352</v>
      </c>
      <c r="Y5" s="261">
        <f>SUM(D5:X5)-(K5+L5+W5)</f>
        <v>1750</v>
      </c>
    </row>
    <row r="6" spans="1:121" ht="15.75">
      <c r="A6" s="271">
        <v>2</v>
      </c>
      <c r="B6" s="276" t="s">
        <v>72</v>
      </c>
      <c r="C6" s="222" t="s">
        <v>12</v>
      </c>
      <c r="D6" s="128"/>
      <c r="E6" s="129"/>
      <c r="F6" s="179"/>
      <c r="G6" s="175">
        <v>100</v>
      </c>
      <c r="H6" s="129">
        <v>200</v>
      </c>
      <c r="I6" s="130">
        <v>300</v>
      </c>
      <c r="J6" s="136">
        <v>400</v>
      </c>
      <c r="K6" s="131">
        <v>69</v>
      </c>
      <c r="L6" s="133">
        <v>158</v>
      </c>
      <c r="M6" s="133">
        <v>162</v>
      </c>
      <c r="N6" s="134">
        <v>228</v>
      </c>
      <c r="O6" s="141"/>
      <c r="P6" s="141"/>
      <c r="Q6" s="141"/>
      <c r="R6" s="141"/>
      <c r="S6" s="21"/>
      <c r="T6" s="87"/>
      <c r="U6" s="100"/>
      <c r="V6" s="23"/>
      <c r="W6" s="118"/>
      <c r="X6" s="252"/>
      <c r="Y6" s="267">
        <f t="shared" ref="Y6:Y30" si="0">SUM(D6:X6)</f>
        <v>1617</v>
      </c>
    </row>
    <row r="7" spans="1:121" ht="15.75">
      <c r="A7" s="272">
        <v>3</v>
      </c>
      <c r="B7" s="277" t="s">
        <v>67</v>
      </c>
      <c r="C7" s="152" t="s">
        <v>16</v>
      </c>
      <c r="D7" s="19">
        <v>79</v>
      </c>
      <c r="E7" s="47">
        <v>144</v>
      </c>
      <c r="F7" s="46">
        <v>264</v>
      </c>
      <c r="G7" s="20"/>
      <c r="H7" s="47"/>
      <c r="I7" s="47"/>
      <c r="J7" s="22"/>
      <c r="K7" s="131">
        <v>88</v>
      </c>
      <c r="L7" s="133">
        <v>144</v>
      </c>
      <c r="M7" s="133">
        <v>300</v>
      </c>
      <c r="N7" s="134">
        <v>316</v>
      </c>
      <c r="O7" s="141"/>
      <c r="P7" s="141"/>
      <c r="Q7" s="141"/>
      <c r="R7" s="141"/>
      <c r="S7" s="21"/>
      <c r="T7" s="87"/>
      <c r="U7" s="100"/>
      <c r="V7" s="21"/>
      <c r="W7" s="154"/>
      <c r="X7" s="252"/>
      <c r="Y7" s="268">
        <f t="shared" si="0"/>
        <v>1335</v>
      </c>
    </row>
    <row r="8" spans="1:121" ht="14.25">
      <c r="A8" s="1">
        <v>4</v>
      </c>
      <c r="B8" s="196" t="s">
        <v>88</v>
      </c>
      <c r="C8" s="153" t="s">
        <v>32</v>
      </c>
      <c r="D8" s="128">
        <v>69</v>
      </c>
      <c r="E8" s="129">
        <v>138</v>
      </c>
      <c r="F8" s="179">
        <v>207</v>
      </c>
      <c r="G8" s="175">
        <v>79</v>
      </c>
      <c r="H8" s="129">
        <v>158</v>
      </c>
      <c r="I8" s="130">
        <v>264</v>
      </c>
      <c r="J8" s="136">
        <v>316</v>
      </c>
      <c r="K8" s="25"/>
      <c r="L8" s="29"/>
      <c r="M8" s="29"/>
      <c r="N8" s="24"/>
      <c r="O8" s="141"/>
      <c r="P8" s="141"/>
      <c r="Q8" s="141"/>
      <c r="R8" s="141"/>
      <c r="S8" s="21"/>
      <c r="T8" s="87"/>
      <c r="U8" s="100"/>
      <c r="V8" s="21"/>
      <c r="W8" s="154"/>
      <c r="X8" s="252"/>
      <c r="Y8" s="265">
        <f t="shared" si="0"/>
        <v>1231</v>
      </c>
    </row>
    <row r="9" spans="1:121">
      <c r="A9" s="1">
        <v>5</v>
      </c>
      <c r="B9" s="196" t="s">
        <v>71</v>
      </c>
      <c r="C9" s="91" t="s">
        <v>16</v>
      </c>
      <c r="D9" s="19">
        <v>72</v>
      </c>
      <c r="E9" s="47">
        <v>158</v>
      </c>
      <c r="F9" s="46">
        <v>237</v>
      </c>
      <c r="G9" s="20"/>
      <c r="H9" s="47"/>
      <c r="I9" s="47"/>
      <c r="J9" s="22"/>
      <c r="K9" s="131">
        <v>72</v>
      </c>
      <c r="L9" s="133">
        <v>132</v>
      </c>
      <c r="M9" s="133">
        <v>171</v>
      </c>
      <c r="N9" s="134">
        <v>264</v>
      </c>
      <c r="O9" s="141"/>
      <c r="P9" s="141"/>
      <c r="Q9" s="141"/>
      <c r="R9" s="141"/>
      <c r="S9" s="21"/>
      <c r="T9" s="87"/>
      <c r="U9" s="100"/>
      <c r="V9" s="21"/>
      <c r="W9" s="154"/>
      <c r="X9" s="252"/>
      <c r="Y9" s="265">
        <f t="shared" si="0"/>
        <v>1106</v>
      </c>
    </row>
    <row r="10" spans="1:121" ht="14.25">
      <c r="A10" s="1">
        <v>6</v>
      </c>
      <c r="B10" s="194" t="s">
        <v>74</v>
      </c>
      <c r="C10" s="90" t="s">
        <v>8</v>
      </c>
      <c r="D10" s="137">
        <v>88</v>
      </c>
      <c r="E10" s="127">
        <v>200</v>
      </c>
      <c r="F10" s="174">
        <v>216</v>
      </c>
      <c r="G10" s="85"/>
      <c r="H10" s="87"/>
      <c r="I10" s="87"/>
      <c r="J10" s="154"/>
      <c r="K10" s="131">
        <v>48</v>
      </c>
      <c r="L10" s="133">
        <v>126</v>
      </c>
      <c r="M10" s="133">
        <v>180</v>
      </c>
      <c r="N10" s="134">
        <v>216</v>
      </c>
      <c r="O10" s="146"/>
      <c r="P10" s="146"/>
      <c r="Q10" s="146"/>
      <c r="R10" s="146"/>
      <c r="S10" s="19"/>
      <c r="T10" s="47"/>
      <c r="U10" s="104"/>
      <c r="V10" s="19"/>
      <c r="W10" s="22"/>
      <c r="X10" s="253"/>
      <c r="Y10" s="265">
        <f t="shared" si="0"/>
        <v>1074</v>
      </c>
    </row>
    <row r="11" spans="1:121">
      <c r="A11" s="1">
        <v>7</v>
      </c>
      <c r="B11" s="278" t="s">
        <v>132</v>
      </c>
      <c r="C11" s="200" t="s">
        <v>2</v>
      </c>
      <c r="D11" s="201"/>
      <c r="E11" s="202"/>
      <c r="F11" s="203"/>
      <c r="G11" s="28"/>
      <c r="H11" s="29"/>
      <c r="I11" s="29"/>
      <c r="J11" s="27"/>
      <c r="K11" s="25"/>
      <c r="L11" s="29"/>
      <c r="M11" s="29"/>
      <c r="N11" s="24"/>
      <c r="O11" s="141"/>
      <c r="P11" s="141"/>
      <c r="Q11" s="141"/>
      <c r="R11" s="141"/>
      <c r="S11" s="198">
        <v>100</v>
      </c>
      <c r="T11" s="205">
        <v>200</v>
      </c>
      <c r="U11" s="207">
        <v>264</v>
      </c>
      <c r="V11" s="21">
        <v>144</v>
      </c>
      <c r="W11" s="136">
        <v>264</v>
      </c>
      <c r="X11" s="252"/>
      <c r="Y11" s="265">
        <f t="shared" si="0"/>
        <v>972</v>
      </c>
    </row>
    <row r="12" spans="1:121">
      <c r="A12" s="1">
        <v>8</v>
      </c>
      <c r="B12" s="279" t="s">
        <v>131</v>
      </c>
      <c r="C12" s="89" t="s">
        <v>108</v>
      </c>
      <c r="D12" s="62"/>
      <c r="E12" s="58"/>
      <c r="F12" s="59"/>
      <c r="G12" s="177"/>
      <c r="H12" s="64"/>
      <c r="I12" s="64"/>
      <c r="J12" s="116"/>
      <c r="K12" s="120"/>
      <c r="L12" s="64"/>
      <c r="M12" s="64"/>
      <c r="N12" s="88"/>
      <c r="O12" s="144"/>
      <c r="P12" s="144"/>
      <c r="Q12" s="144"/>
      <c r="R12" s="144"/>
      <c r="S12" s="21"/>
      <c r="T12" s="87"/>
      <c r="U12" s="100"/>
      <c r="V12" s="21">
        <v>200</v>
      </c>
      <c r="W12" s="136">
        <v>300</v>
      </c>
      <c r="X12" s="252">
        <v>400</v>
      </c>
      <c r="Y12" s="265">
        <f t="shared" si="0"/>
        <v>900</v>
      </c>
    </row>
    <row r="13" spans="1:121" ht="14.25">
      <c r="A13" s="1">
        <v>9</v>
      </c>
      <c r="B13" s="196" t="s">
        <v>87</v>
      </c>
      <c r="C13" s="106" t="s">
        <v>32</v>
      </c>
      <c r="D13" s="137"/>
      <c r="E13" s="127"/>
      <c r="F13" s="174"/>
      <c r="G13" s="176">
        <v>88</v>
      </c>
      <c r="H13" s="127">
        <v>176</v>
      </c>
      <c r="I13" s="126">
        <v>237</v>
      </c>
      <c r="J13" s="60">
        <v>352</v>
      </c>
      <c r="K13" s="102"/>
      <c r="L13" s="81"/>
      <c r="M13" s="81"/>
      <c r="N13" s="83"/>
      <c r="O13" s="143"/>
      <c r="P13" s="143"/>
      <c r="Q13" s="143"/>
      <c r="R13" s="143"/>
      <c r="S13" s="21"/>
      <c r="T13" s="87"/>
      <c r="U13" s="100"/>
      <c r="V13" s="21"/>
      <c r="W13" s="154"/>
      <c r="X13" s="252"/>
      <c r="Y13" s="265">
        <f t="shared" si="0"/>
        <v>853</v>
      </c>
    </row>
    <row r="14" spans="1:121">
      <c r="A14" s="1">
        <v>10</v>
      </c>
      <c r="B14" s="196" t="s">
        <v>27</v>
      </c>
      <c r="C14" s="56" t="s">
        <v>15</v>
      </c>
      <c r="D14" s="62"/>
      <c r="E14" s="58"/>
      <c r="F14" s="59"/>
      <c r="G14" s="28"/>
      <c r="H14" s="29"/>
      <c r="I14" s="29"/>
      <c r="J14" s="27"/>
      <c r="K14" s="131">
        <v>79</v>
      </c>
      <c r="L14" s="133">
        <v>176</v>
      </c>
      <c r="M14" s="133">
        <v>216</v>
      </c>
      <c r="N14" s="134">
        <v>352</v>
      </c>
      <c r="O14" s="141"/>
      <c r="P14" s="141"/>
      <c r="Q14" s="141"/>
      <c r="R14" s="141"/>
      <c r="S14" s="21"/>
      <c r="T14" s="87"/>
      <c r="U14" s="100"/>
      <c r="V14" s="21"/>
      <c r="W14" s="154"/>
      <c r="X14" s="252"/>
      <c r="Y14" s="265">
        <f t="shared" si="0"/>
        <v>823</v>
      </c>
    </row>
    <row r="15" spans="1:121">
      <c r="A15" s="1">
        <v>11</v>
      </c>
      <c r="B15" s="280" t="s">
        <v>68</v>
      </c>
      <c r="C15" s="111" t="s">
        <v>26</v>
      </c>
      <c r="D15" s="62"/>
      <c r="E15" s="58"/>
      <c r="F15" s="59"/>
      <c r="G15" s="177"/>
      <c r="H15" s="64"/>
      <c r="I15" s="64"/>
      <c r="J15" s="116"/>
      <c r="K15" s="131">
        <v>60</v>
      </c>
      <c r="L15" s="133">
        <v>200</v>
      </c>
      <c r="M15" s="133">
        <v>237</v>
      </c>
      <c r="N15" s="134">
        <v>276</v>
      </c>
      <c r="O15" s="144"/>
      <c r="P15" s="144"/>
      <c r="Q15" s="144"/>
      <c r="R15" s="144"/>
      <c r="S15" s="21"/>
      <c r="T15" s="87"/>
      <c r="U15" s="100"/>
      <c r="V15" s="21"/>
      <c r="W15" s="154"/>
      <c r="X15" s="252"/>
      <c r="Y15" s="265">
        <f t="shared" si="0"/>
        <v>773</v>
      </c>
    </row>
    <row r="16" spans="1:121" ht="14.25">
      <c r="A16" s="1">
        <v>12</v>
      </c>
      <c r="B16" s="280" t="s">
        <v>89</v>
      </c>
      <c r="C16" s="105" t="s">
        <v>28</v>
      </c>
      <c r="D16" s="62"/>
      <c r="E16" s="58"/>
      <c r="F16" s="59"/>
      <c r="G16" s="176">
        <v>72</v>
      </c>
      <c r="H16" s="127">
        <v>144</v>
      </c>
      <c r="I16" s="126">
        <v>216</v>
      </c>
      <c r="J16" s="60">
        <v>288</v>
      </c>
      <c r="K16" s="120"/>
      <c r="L16" s="64"/>
      <c r="M16" s="64"/>
      <c r="N16" s="88"/>
      <c r="O16" s="144"/>
      <c r="P16" s="144"/>
      <c r="Q16" s="144"/>
      <c r="R16" s="144"/>
      <c r="S16" s="21"/>
      <c r="T16" s="87"/>
      <c r="U16" s="100"/>
      <c r="V16" s="21"/>
      <c r="W16" s="154"/>
      <c r="X16" s="252"/>
      <c r="Y16" s="265">
        <f t="shared" si="0"/>
        <v>720</v>
      </c>
    </row>
    <row r="17" spans="1:128">
      <c r="A17" s="1">
        <v>13</v>
      </c>
      <c r="B17" s="280" t="s">
        <v>69</v>
      </c>
      <c r="C17" s="224" t="s">
        <v>70</v>
      </c>
      <c r="D17" s="62"/>
      <c r="E17" s="58"/>
      <c r="F17" s="59"/>
      <c r="G17" s="74"/>
      <c r="H17" s="44"/>
      <c r="I17" s="44"/>
      <c r="J17" s="117"/>
      <c r="K17" s="131">
        <v>66</v>
      </c>
      <c r="L17" s="133">
        <v>120</v>
      </c>
      <c r="M17" s="133">
        <v>207</v>
      </c>
      <c r="N17" s="134">
        <v>288</v>
      </c>
      <c r="O17" s="145"/>
      <c r="P17" s="145"/>
      <c r="Q17" s="145"/>
      <c r="R17" s="145"/>
      <c r="S17" s="21"/>
      <c r="T17" s="87"/>
      <c r="U17" s="100"/>
      <c r="V17" s="21"/>
      <c r="W17" s="154"/>
      <c r="X17" s="252"/>
      <c r="Y17" s="265">
        <f t="shared" si="0"/>
        <v>681</v>
      </c>
    </row>
    <row r="18" spans="1:128">
      <c r="A18" s="1">
        <v>14</v>
      </c>
      <c r="B18" s="278" t="s">
        <v>134</v>
      </c>
      <c r="C18" s="89" t="s">
        <v>108</v>
      </c>
      <c r="D18" s="123"/>
      <c r="E18" s="63"/>
      <c r="F18" s="180"/>
      <c r="G18" s="65"/>
      <c r="H18" s="65"/>
      <c r="I18" s="65"/>
      <c r="J18" s="116"/>
      <c r="K18" s="120"/>
      <c r="L18" s="64"/>
      <c r="M18" s="64"/>
      <c r="N18" s="88"/>
      <c r="O18" s="148"/>
      <c r="P18" s="148"/>
      <c r="Q18" s="148"/>
      <c r="R18" s="148"/>
      <c r="S18" s="23"/>
      <c r="T18" s="33"/>
      <c r="U18" s="99"/>
      <c r="V18" s="23">
        <v>176</v>
      </c>
      <c r="W18" s="60">
        <v>207</v>
      </c>
      <c r="X18" s="251">
        <v>276</v>
      </c>
      <c r="Y18" s="265">
        <f t="shared" si="0"/>
        <v>659</v>
      </c>
    </row>
    <row r="19" spans="1:128">
      <c r="A19" s="1">
        <v>15</v>
      </c>
      <c r="B19" s="278" t="s">
        <v>133</v>
      </c>
      <c r="C19" s="195" t="s">
        <v>108</v>
      </c>
      <c r="D19" s="62"/>
      <c r="E19" s="58"/>
      <c r="F19" s="59"/>
      <c r="G19" s="65"/>
      <c r="H19" s="65"/>
      <c r="I19" s="66"/>
      <c r="J19" s="116"/>
      <c r="K19" s="120"/>
      <c r="L19" s="64"/>
      <c r="M19" s="64"/>
      <c r="N19" s="88"/>
      <c r="O19" s="148"/>
      <c r="P19" s="148"/>
      <c r="Q19" s="148"/>
      <c r="R19" s="148"/>
      <c r="S19" s="23"/>
      <c r="T19" s="33"/>
      <c r="U19" s="99"/>
      <c r="V19" s="23">
        <v>126</v>
      </c>
      <c r="W19" s="60">
        <v>216</v>
      </c>
      <c r="X19" s="251">
        <v>316</v>
      </c>
      <c r="Y19" s="265">
        <f t="shared" si="0"/>
        <v>658</v>
      </c>
    </row>
    <row r="20" spans="1:128">
      <c r="A20" s="1">
        <v>16</v>
      </c>
      <c r="B20" s="278" t="s">
        <v>136</v>
      </c>
      <c r="C20" s="89" t="s">
        <v>108</v>
      </c>
      <c r="D20" s="62"/>
      <c r="E20" s="58"/>
      <c r="F20" s="59"/>
      <c r="G20" s="229"/>
      <c r="H20" s="229"/>
      <c r="I20" s="54"/>
      <c r="J20" s="117"/>
      <c r="K20" s="121"/>
      <c r="L20" s="44"/>
      <c r="M20" s="44"/>
      <c r="N20" s="45"/>
      <c r="O20" s="150"/>
      <c r="P20" s="150"/>
      <c r="Q20" s="150"/>
      <c r="R20" s="150"/>
      <c r="S20" s="120"/>
      <c r="T20" s="206"/>
      <c r="U20" s="208"/>
      <c r="V20" s="23">
        <v>138</v>
      </c>
      <c r="W20" s="60">
        <v>189</v>
      </c>
      <c r="X20" s="251">
        <v>288</v>
      </c>
      <c r="Y20" s="265">
        <f t="shared" si="0"/>
        <v>615</v>
      </c>
    </row>
    <row r="21" spans="1:128">
      <c r="A21" s="1">
        <v>17</v>
      </c>
      <c r="B21" s="281" t="s">
        <v>73</v>
      </c>
      <c r="C21" s="284" t="s">
        <v>26</v>
      </c>
      <c r="D21" s="62"/>
      <c r="E21" s="58"/>
      <c r="F21" s="59"/>
      <c r="G21" s="229"/>
      <c r="H21" s="229"/>
      <c r="I21" s="54"/>
      <c r="J21" s="117"/>
      <c r="K21" s="131">
        <v>63</v>
      </c>
      <c r="L21" s="133">
        <v>113.99999999999999</v>
      </c>
      <c r="M21" s="133">
        <v>189</v>
      </c>
      <c r="N21" s="134">
        <v>240</v>
      </c>
      <c r="O21" s="150"/>
      <c r="P21" s="150"/>
      <c r="Q21" s="150"/>
      <c r="R21" s="150"/>
      <c r="S21" s="23"/>
      <c r="T21" s="33"/>
      <c r="U21" s="99"/>
      <c r="V21" s="23"/>
      <c r="W21" s="118"/>
      <c r="X21" s="251"/>
      <c r="Y21" s="265">
        <f t="shared" si="0"/>
        <v>606</v>
      </c>
    </row>
    <row r="22" spans="1:128">
      <c r="A22" s="1">
        <v>18</v>
      </c>
      <c r="B22" s="194" t="s">
        <v>25</v>
      </c>
      <c r="C22" s="90" t="s">
        <v>8</v>
      </c>
      <c r="D22" s="123"/>
      <c r="E22" s="63"/>
      <c r="F22" s="180"/>
      <c r="G22" s="28"/>
      <c r="H22" s="29"/>
      <c r="I22" s="29"/>
      <c r="J22" s="27"/>
      <c r="K22" s="131">
        <v>57</v>
      </c>
      <c r="L22" s="133">
        <v>96</v>
      </c>
      <c r="M22" s="133">
        <v>198</v>
      </c>
      <c r="N22" s="134">
        <v>252</v>
      </c>
      <c r="O22" s="147"/>
      <c r="P22" s="147"/>
      <c r="Q22" s="147"/>
      <c r="R22" s="147"/>
      <c r="S22" s="21"/>
      <c r="T22" s="85"/>
      <c r="U22" s="87"/>
      <c r="V22" s="23"/>
      <c r="W22" s="118"/>
      <c r="X22" s="251"/>
      <c r="Y22" s="265">
        <f t="shared" si="0"/>
        <v>603</v>
      </c>
    </row>
    <row r="23" spans="1:128">
      <c r="A23" s="1">
        <v>19</v>
      </c>
      <c r="B23" s="278" t="s">
        <v>137</v>
      </c>
      <c r="C23" s="200" t="s">
        <v>2</v>
      </c>
      <c r="D23" s="62"/>
      <c r="E23" s="58"/>
      <c r="F23" s="59"/>
      <c r="G23" s="70"/>
      <c r="H23" s="33"/>
      <c r="I23" s="33"/>
      <c r="J23" s="118"/>
      <c r="K23" s="23"/>
      <c r="L23" s="33"/>
      <c r="M23" s="33"/>
      <c r="N23" s="26"/>
      <c r="O23" s="149"/>
      <c r="P23" s="149"/>
      <c r="Q23" s="149"/>
      <c r="R23" s="149"/>
      <c r="S23" s="120">
        <v>88</v>
      </c>
      <c r="T23" s="206">
        <v>176</v>
      </c>
      <c r="U23" s="208">
        <v>300</v>
      </c>
      <c r="V23" s="23"/>
      <c r="W23" s="60"/>
      <c r="X23" s="251"/>
      <c r="Y23" s="265">
        <f t="shared" si="0"/>
        <v>564</v>
      </c>
    </row>
    <row r="24" spans="1:128">
      <c r="A24" s="1">
        <v>20</v>
      </c>
      <c r="B24" s="194" t="s">
        <v>75</v>
      </c>
      <c r="C24" s="91" t="s">
        <v>16</v>
      </c>
      <c r="D24" s="123"/>
      <c r="E24" s="63"/>
      <c r="F24" s="180"/>
      <c r="G24" s="28"/>
      <c r="H24" s="29"/>
      <c r="I24" s="29"/>
      <c r="J24" s="27"/>
      <c r="K24" s="131">
        <v>51</v>
      </c>
      <c r="L24" s="133">
        <v>108</v>
      </c>
      <c r="M24" s="133">
        <v>153</v>
      </c>
      <c r="N24" s="134">
        <v>204</v>
      </c>
      <c r="O24" s="147"/>
      <c r="P24" s="147"/>
      <c r="Q24" s="147"/>
      <c r="R24" s="147"/>
      <c r="S24" s="23"/>
      <c r="T24" s="33"/>
      <c r="U24" s="99"/>
      <c r="V24" s="23"/>
      <c r="W24" s="118"/>
      <c r="X24" s="251"/>
      <c r="Y24" s="265">
        <f t="shared" si="0"/>
        <v>516</v>
      </c>
    </row>
    <row r="25" spans="1:128">
      <c r="A25" s="1">
        <v>21</v>
      </c>
      <c r="B25" s="281" t="s">
        <v>76</v>
      </c>
      <c r="C25" s="90" t="s">
        <v>8</v>
      </c>
      <c r="D25" s="62"/>
      <c r="E25" s="58"/>
      <c r="F25" s="59"/>
      <c r="G25" s="204"/>
      <c r="H25" s="64"/>
      <c r="I25" s="64"/>
      <c r="J25" s="116"/>
      <c r="K25" s="131">
        <v>48</v>
      </c>
      <c r="L25" s="133">
        <v>102</v>
      </c>
      <c r="M25" s="133">
        <v>135</v>
      </c>
      <c r="N25" s="134">
        <v>192</v>
      </c>
      <c r="O25" s="148"/>
      <c r="P25" s="148"/>
      <c r="Q25" s="148"/>
      <c r="R25" s="148"/>
      <c r="S25" s="23"/>
      <c r="T25" s="33"/>
      <c r="U25" s="99"/>
      <c r="V25" s="23"/>
      <c r="W25" s="118"/>
      <c r="X25" s="251"/>
      <c r="Y25" s="265">
        <f t="shared" si="0"/>
        <v>477</v>
      </c>
    </row>
    <row r="26" spans="1:128">
      <c r="A26" s="1">
        <v>22</v>
      </c>
      <c r="B26" s="194" t="s">
        <v>24</v>
      </c>
      <c r="C26" s="284" t="s">
        <v>26</v>
      </c>
      <c r="D26" s="123"/>
      <c r="E26" s="63"/>
      <c r="F26" s="180"/>
      <c r="G26" s="70"/>
      <c r="H26" s="33"/>
      <c r="I26" s="33"/>
      <c r="J26" s="118"/>
      <c r="K26" s="131">
        <v>54</v>
      </c>
      <c r="L26" s="133">
        <v>90</v>
      </c>
      <c r="M26" s="133">
        <v>144</v>
      </c>
      <c r="N26" s="134">
        <v>180</v>
      </c>
      <c r="O26" s="149"/>
      <c r="P26" s="149"/>
      <c r="Q26" s="149"/>
      <c r="R26" s="149"/>
      <c r="S26" s="23"/>
      <c r="T26" s="33"/>
      <c r="U26" s="99"/>
      <c r="V26" s="23"/>
      <c r="W26" s="118"/>
      <c r="X26" s="251"/>
      <c r="Y26" s="265">
        <f t="shared" si="0"/>
        <v>468</v>
      </c>
    </row>
    <row r="27" spans="1:128">
      <c r="A27" s="1">
        <v>23</v>
      </c>
      <c r="B27" s="278" t="s">
        <v>138</v>
      </c>
      <c r="C27" s="200" t="s">
        <v>2</v>
      </c>
      <c r="D27" s="62"/>
      <c r="E27" s="58"/>
      <c r="F27" s="59"/>
      <c r="G27" s="74"/>
      <c r="H27" s="44"/>
      <c r="I27" s="44"/>
      <c r="J27" s="117"/>
      <c r="K27" s="121"/>
      <c r="L27" s="44"/>
      <c r="M27" s="44"/>
      <c r="N27" s="45"/>
      <c r="O27" s="150"/>
      <c r="P27" s="150"/>
      <c r="Q27" s="150"/>
      <c r="R27" s="150"/>
      <c r="S27" s="198">
        <v>72</v>
      </c>
      <c r="T27" s="197">
        <v>158</v>
      </c>
      <c r="U27" s="66">
        <v>237</v>
      </c>
      <c r="V27" s="23"/>
      <c r="W27" s="118"/>
      <c r="X27" s="251"/>
      <c r="Y27" s="265">
        <f t="shared" si="0"/>
        <v>467</v>
      </c>
    </row>
    <row r="28" spans="1:128">
      <c r="A28" s="1">
        <v>24</v>
      </c>
      <c r="B28" s="278" t="s">
        <v>139</v>
      </c>
      <c r="C28" s="90" t="s">
        <v>8</v>
      </c>
      <c r="D28" s="62"/>
      <c r="E28" s="58"/>
      <c r="F28" s="59"/>
      <c r="G28" s="74"/>
      <c r="H28" s="44"/>
      <c r="I28" s="44"/>
      <c r="J28" s="117"/>
      <c r="K28" s="121"/>
      <c r="L28" s="44"/>
      <c r="M28" s="44"/>
      <c r="N28" s="45"/>
      <c r="O28" s="150"/>
      <c r="P28" s="150"/>
      <c r="Q28" s="150"/>
      <c r="R28" s="150"/>
      <c r="S28" s="198">
        <v>79</v>
      </c>
      <c r="T28" s="197">
        <v>144</v>
      </c>
      <c r="U28" s="66">
        <v>216</v>
      </c>
      <c r="V28" s="23"/>
      <c r="W28" s="118"/>
      <c r="X28" s="251"/>
      <c r="Y28" s="265">
        <f t="shared" si="0"/>
        <v>439</v>
      </c>
    </row>
    <row r="29" spans="1:128">
      <c r="A29" s="1">
        <v>25</v>
      </c>
      <c r="B29" s="278" t="s">
        <v>135</v>
      </c>
      <c r="C29" s="89" t="s">
        <v>108</v>
      </c>
      <c r="D29" s="62"/>
      <c r="E29" s="58"/>
      <c r="F29" s="59"/>
      <c r="G29" s="74"/>
      <c r="H29" s="44"/>
      <c r="I29" s="44"/>
      <c r="J29" s="45"/>
      <c r="K29" s="119"/>
      <c r="L29" s="54"/>
      <c r="M29" s="54"/>
      <c r="N29" s="103"/>
      <c r="O29" s="150"/>
      <c r="P29" s="150"/>
      <c r="Q29" s="150"/>
      <c r="R29" s="150"/>
      <c r="S29" s="21"/>
      <c r="T29" s="85"/>
      <c r="U29" s="87"/>
      <c r="V29" s="23">
        <v>132</v>
      </c>
      <c r="W29" s="60">
        <v>198</v>
      </c>
      <c r="X29" s="251"/>
      <c r="Y29" s="265">
        <f t="shared" si="0"/>
        <v>330</v>
      </c>
    </row>
    <row r="30" spans="1:128" ht="13.5" thickBot="1">
      <c r="A30" s="273">
        <v>26</v>
      </c>
      <c r="B30" s="282" t="s">
        <v>149</v>
      </c>
      <c r="C30" s="285" t="s">
        <v>2</v>
      </c>
      <c r="D30" s="124"/>
      <c r="E30" s="108"/>
      <c r="F30" s="125"/>
      <c r="G30" s="178"/>
      <c r="H30" s="109"/>
      <c r="I30" s="109"/>
      <c r="J30" s="110"/>
      <c r="K30" s="122"/>
      <c r="L30" s="109"/>
      <c r="M30" s="109"/>
      <c r="N30" s="110"/>
      <c r="O30" s="151"/>
      <c r="P30" s="151"/>
      <c r="Q30" s="151"/>
      <c r="R30" s="151"/>
      <c r="S30" s="198"/>
      <c r="T30" s="197"/>
      <c r="U30" s="199"/>
      <c r="V30" s="34"/>
      <c r="W30" s="249"/>
      <c r="X30" s="254">
        <v>264</v>
      </c>
      <c r="Y30" s="266">
        <f t="shared" si="0"/>
        <v>264</v>
      </c>
    </row>
    <row r="31" spans="1:128" s="3" customFormat="1" ht="14.25" thickTop="1" thickBot="1">
      <c r="A31" s="30"/>
      <c r="B31" s="37" t="s">
        <v>7</v>
      </c>
      <c r="C31" s="40">
        <v>26</v>
      </c>
      <c r="D31" s="324">
        <v>5</v>
      </c>
      <c r="E31" s="325"/>
      <c r="F31" s="326"/>
      <c r="G31" s="325">
        <v>4</v>
      </c>
      <c r="H31" s="325"/>
      <c r="I31" s="325"/>
      <c r="J31" s="326"/>
      <c r="K31" s="324">
        <v>13</v>
      </c>
      <c r="L31" s="325"/>
      <c r="M31" s="325"/>
      <c r="N31" s="326"/>
      <c r="O31" s="324">
        <v>0</v>
      </c>
      <c r="P31" s="325"/>
      <c r="Q31" s="325"/>
      <c r="R31" s="326"/>
      <c r="S31" s="327">
        <v>4</v>
      </c>
      <c r="T31" s="329"/>
      <c r="U31" s="97">
        <v>4</v>
      </c>
      <c r="V31" s="327">
        <v>7</v>
      </c>
      <c r="W31" s="328"/>
      <c r="X31" s="255">
        <v>6</v>
      </c>
      <c r="Y31" s="61"/>
      <c r="DX31" s="18"/>
    </row>
  </sheetData>
  <mergeCells count="13">
    <mergeCell ref="A1:T1"/>
    <mergeCell ref="D31:F31"/>
    <mergeCell ref="D3:F3"/>
    <mergeCell ref="K3:N3"/>
    <mergeCell ref="S3:U3"/>
    <mergeCell ref="G3:J3"/>
    <mergeCell ref="G31:J31"/>
    <mergeCell ref="V3:W3"/>
    <mergeCell ref="K31:N31"/>
    <mergeCell ref="V31:W31"/>
    <mergeCell ref="S31:T31"/>
    <mergeCell ref="O3:R3"/>
    <mergeCell ref="O31:R3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2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Y1"/>
    </sheetView>
  </sheetViews>
  <sheetFormatPr defaultColWidth="9.140625" defaultRowHeight="12.75"/>
  <cols>
    <col min="1" max="1" width="7.7109375" style="2" bestFit="1" customWidth="1"/>
    <col min="2" max="2" width="44.42578125" style="35" bestFit="1" customWidth="1"/>
    <col min="3" max="3" width="5" style="38" bestFit="1" customWidth="1"/>
    <col min="4" max="5" width="6.7109375" style="2" customWidth="1"/>
    <col min="6" max="6" width="6.7109375" style="2" bestFit="1" customWidth="1"/>
    <col min="7" max="22" width="6.7109375" style="2" customWidth="1"/>
    <col min="23" max="23" width="6.7109375" style="2" bestFit="1" customWidth="1"/>
    <col min="24" max="24" width="6.7109375" style="2" customWidth="1"/>
    <col min="25" max="25" width="11.5703125" style="4" bestFit="1" customWidth="1"/>
    <col min="26" max="16384" width="9.140625" style="3"/>
  </cols>
  <sheetData>
    <row r="1" spans="1:26" ht="25.5">
      <c r="A1" s="333" t="s">
        <v>36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</row>
    <row r="2" spans="1:26" ht="13.5" thickBot="1">
      <c r="F2" s="5"/>
      <c r="G2" s="5"/>
      <c r="H2" s="5"/>
      <c r="I2" s="5"/>
      <c r="J2" s="5"/>
    </row>
    <row r="3" spans="1:26" s="2" customFormat="1" ht="35.25" customHeight="1" thickBot="1">
      <c r="A3" s="7" t="s">
        <v>11</v>
      </c>
      <c r="B3" s="39" t="s">
        <v>3</v>
      </c>
      <c r="C3" s="36" t="s">
        <v>10</v>
      </c>
      <c r="D3" s="334" t="s">
        <v>37</v>
      </c>
      <c r="E3" s="331"/>
      <c r="F3" s="331"/>
      <c r="G3" s="322" t="s">
        <v>38</v>
      </c>
      <c r="H3" s="337"/>
      <c r="I3" s="337"/>
      <c r="J3" s="338"/>
      <c r="K3" s="334" t="s">
        <v>39</v>
      </c>
      <c r="L3" s="331"/>
      <c r="M3" s="331"/>
      <c r="N3" s="332"/>
      <c r="O3" s="330" t="s">
        <v>40</v>
      </c>
      <c r="P3" s="331"/>
      <c r="Q3" s="331"/>
      <c r="R3" s="332"/>
      <c r="S3" s="322" t="s">
        <v>41</v>
      </c>
      <c r="T3" s="335"/>
      <c r="U3" s="336"/>
      <c r="V3" s="322" t="s">
        <v>34</v>
      </c>
      <c r="W3" s="338"/>
      <c r="X3" s="98" t="s">
        <v>33</v>
      </c>
      <c r="Y3" s="260" t="s">
        <v>6</v>
      </c>
    </row>
    <row r="4" spans="1:26" ht="15.75" customHeight="1" thickBot="1">
      <c r="A4" s="48"/>
      <c r="B4" s="314"/>
      <c r="C4" s="39"/>
      <c r="D4" s="10" t="s">
        <v>5</v>
      </c>
      <c r="E4" s="11" t="s">
        <v>14</v>
      </c>
      <c r="F4" s="12" t="s">
        <v>4</v>
      </c>
      <c r="G4" s="77" t="s">
        <v>5</v>
      </c>
      <c r="H4" s="71" t="s">
        <v>14</v>
      </c>
      <c r="I4" s="72" t="s">
        <v>4</v>
      </c>
      <c r="J4" s="75" t="s">
        <v>9</v>
      </c>
      <c r="K4" s="16" t="s">
        <v>5</v>
      </c>
      <c r="L4" s="71" t="s">
        <v>14</v>
      </c>
      <c r="M4" s="72" t="s">
        <v>4</v>
      </c>
      <c r="N4" s="73" t="s">
        <v>9</v>
      </c>
      <c r="O4" s="84" t="s">
        <v>5</v>
      </c>
      <c r="P4" s="11" t="s">
        <v>14</v>
      </c>
      <c r="Q4" s="12" t="s">
        <v>4</v>
      </c>
      <c r="R4" s="13" t="s">
        <v>9</v>
      </c>
      <c r="S4" s="10" t="s">
        <v>5</v>
      </c>
      <c r="T4" s="11" t="s">
        <v>14</v>
      </c>
      <c r="U4" s="12" t="s">
        <v>4</v>
      </c>
      <c r="V4" s="14" t="s">
        <v>5</v>
      </c>
      <c r="W4" s="15" t="s">
        <v>4</v>
      </c>
      <c r="X4" s="13" t="s">
        <v>9</v>
      </c>
      <c r="Y4" s="32"/>
    </row>
    <row r="5" spans="1:26" ht="14.25" customHeight="1">
      <c r="A5" s="261">
        <v>1</v>
      </c>
      <c r="B5" s="304" t="s">
        <v>21</v>
      </c>
      <c r="C5" s="290" t="s">
        <v>13</v>
      </c>
      <c r="D5" s="286">
        <v>39</v>
      </c>
      <c r="E5" s="155">
        <v>176</v>
      </c>
      <c r="F5" s="160">
        <v>264</v>
      </c>
      <c r="G5" s="161">
        <v>100</v>
      </c>
      <c r="H5" s="160">
        <v>200</v>
      </c>
      <c r="I5" s="162">
        <v>300</v>
      </c>
      <c r="J5" s="163">
        <v>400</v>
      </c>
      <c r="K5" s="62">
        <v>72</v>
      </c>
      <c r="L5" s="160">
        <v>132</v>
      </c>
      <c r="M5" s="58">
        <v>300</v>
      </c>
      <c r="N5" s="59">
        <v>400</v>
      </c>
      <c r="O5" s="28"/>
      <c r="P5" s="29"/>
      <c r="Q5" s="29"/>
      <c r="R5" s="24"/>
      <c r="S5" s="93"/>
      <c r="T5" s="93"/>
      <c r="U5" s="93"/>
      <c r="V5" s="23"/>
      <c r="W5" s="107"/>
      <c r="X5" s="99"/>
      <c r="Y5" s="261">
        <f>SUM(D5:X5)-(D5+F5+H5+L5)</f>
        <v>1748</v>
      </c>
      <c r="Z5" s="5"/>
    </row>
    <row r="6" spans="1:26" ht="14.25" customHeight="1">
      <c r="A6" s="262">
        <v>2</v>
      </c>
      <c r="B6" s="305" t="s">
        <v>43</v>
      </c>
      <c r="C6" s="291" t="s">
        <v>28</v>
      </c>
      <c r="D6" s="287">
        <v>100</v>
      </c>
      <c r="E6" s="160">
        <v>144</v>
      </c>
      <c r="F6" s="155">
        <v>180</v>
      </c>
      <c r="G6" s="160">
        <v>88</v>
      </c>
      <c r="H6" s="164">
        <v>176</v>
      </c>
      <c r="I6" s="165">
        <v>237</v>
      </c>
      <c r="J6" s="166">
        <v>352</v>
      </c>
      <c r="K6" s="240">
        <v>100</v>
      </c>
      <c r="L6" s="241">
        <v>200</v>
      </c>
      <c r="M6" s="160">
        <v>135</v>
      </c>
      <c r="N6" s="242">
        <v>352</v>
      </c>
      <c r="O6" s="115"/>
      <c r="P6" s="67"/>
      <c r="Q6" s="67"/>
      <c r="R6" s="82"/>
      <c r="S6" s="113"/>
      <c r="T6" s="113"/>
      <c r="U6" s="113"/>
      <c r="V6" s="21"/>
      <c r="W6" s="87"/>
      <c r="X6" s="100"/>
      <c r="Y6" s="269">
        <f>SUM(D6:X6)-(E6+G6+M6)</f>
        <v>1697</v>
      </c>
      <c r="Z6" s="5"/>
    </row>
    <row r="7" spans="1:26" ht="14.25" customHeight="1">
      <c r="A7" s="263">
        <v>3</v>
      </c>
      <c r="B7" s="306" t="s">
        <v>80</v>
      </c>
      <c r="C7" s="292" t="s">
        <v>12</v>
      </c>
      <c r="D7" s="286">
        <v>51</v>
      </c>
      <c r="E7" s="155">
        <v>114</v>
      </c>
      <c r="F7" s="155">
        <v>207</v>
      </c>
      <c r="G7" s="167">
        <v>54</v>
      </c>
      <c r="H7" s="164">
        <v>144</v>
      </c>
      <c r="I7" s="160">
        <v>162</v>
      </c>
      <c r="J7" s="166">
        <v>252</v>
      </c>
      <c r="K7" s="159">
        <v>36</v>
      </c>
      <c r="L7" s="160">
        <v>84</v>
      </c>
      <c r="M7" s="160">
        <v>162</v>
      </c>
      <c r="N7" s="242">
        <v>168</v>
      </c>
      <c r="O7" s="28"/>
      <c r="P7" s="29"/>
      <c r="Q7" s="29"/>
      <c r="R7" s="24"/>
      <c r="S7" s="120">
        <v>60</v>
      </c>
      <c r="T7" s="209" t="s">
        <v>146</v>
      </c>
      <c r="U7" s="64">
        <v>189</v>
      </c>
      <c r="V7" s="160">
        <v>60</v>
      </c>
      <c r="W7" s="160">
        <v>54</v>
      </c>
      <c r="X7" s="100"/>
      <c r="Y7" s="263">
        <f>SUM(D7:X7)-(D7+I7+K7+L7+M7+V7+W7)</f>
        <v>1188</v>
      </c>
      <c r="Z7" s="5"/>
    </row>
    <row r="8" spans="1:26" ht="14.25" customHeight="1">
      <c r="A8" s="257">
        <v>4</v>
      </c>
      <c r="B8" s="307" t="s">
        <v>78</v>
      </c>
      <c r="C8" s="153" t="s">
        <v>32</v>
      </c>
      <c r="D8" s="288">
        <v>79</v>
      </c>
      <c r="E8" s="156">
        <v>132</v>
      </c>
      <c r="F8" s="156">
        <v>117</v>
      </c>
      <c r="G8" s="168">
        <v>79</v>
      </c>
      <c r="H8" s="169">
        <v>158</v>
      </c>
      <c r="I8" s="170">
        <v>264</v>
      </c>
      <c r="J8" s="171">
        <v>316</v>
      </c>
      <c r="K8" s="158"/>
      <c r="L8" s="158"/>
      <c r="M8" s="158"/>
      <c r="N8" s="173"/>
      <c r="O8" s="20"/>
      <c r="P8" s="47"/>
      <c r="Q8" s="47"/>
      <c r="R8" s="46"/>
      <c r="S8" s="104"/>
      <c r="T8" s="104"/>
      <c r="U8" s="104"/>
      <c r="V8" s="21"/>
      <c r="W8" s="87"/>
      <c r="X8" s="100"/>
      <c r="Y8" s="265">
        <f>SUM(D8:X8)</f>
        <v>1145</v>
      </c>
      <c r="Z8" s="5"/>
    </row>
    <row r="9" spans="1:26" ht="14.25" customHeight="1">
      <c r="A9" s="258">
        <v>5</v>
      </c>
      <c r="B9" s="308" t="s">
        <v>48</v>
      </c>
      <c r="C9" s="200" t="s">
        <v>2</v>
      </c>
      <c r="D9" s="287">
        <v>63</v>
      </c>
      <c r="E9" s="155">
        <v>96</v>
      </c>
      <c r="F9" s="155">
        <v>300</v>
      </c>
      <c r="G9" s="62"/>
      <c r="H9" s="58"/>
      <c r="I9" s="58"/>
      <c r="J9" s="69"/>
      <c r="K9" s="159">
        <v>51</v>
      </c>
      <c r="L9" s="160">
        <v>90</v>
      </c>
      <c r="M9" s="241">
        <v>207</v>
      </c>
      <c r="N9" s="242">
        <v>240</v>
      </c>
      <c r="O9" s="20"/>
      <c r="P9" s="47"/>
      <c r="Q9" s="47"/>
      <c r="R9" s="46"/>
      <c r="S9" s="104">
        <v>100</v>
      </c>
      <c r="T9" s="104">
        <v>126</v>
      </c>
      <c r="U9" s="219">
        <v>237</v>
      </c>
      <c r="V9" s="21"/>
      <c r="W9" s="87"/>
      <c r="X9" s="100"/>
      <c r="Y9" s="265">
        <f>SUM(D9:X9)-U9-L9-K9</f>
        <v>1132</v>
      </c>
      <c r="Z9" s="5"/>
    </row>
    <row r="10" spans="1:26" ht="14.25" customHeight="1">
      <c r="A10" s="258">
        <v>6</v>
      </c>
      <c r="B10" s="309" t="s">
        <v>79</v>
      </c>
      <c r="C10" s="106" t="s">
        <v>32</v>
      </c>
      <c r="D10" s="287">
        <v>54</v>
      </c>
      <c r="E10" s="155">
        <v>102</v>
      </c>
      <c r="F10" s="155">
        <v>135</v>
      </c>
      <c r="G10" s="167">
        <v>79</v>
      </c>
      <c r="H10" s="164">
        <v>158</v>
      </c>
      <c r="I10" s="165">
        <v>264</v>
      </c>
      <c r="J10" s="166">
        <v>316</v>
      </c>
      <c r="K10" s="157"/>
      <c r="L10" s="158"/>
      <c r="M10" s="158"/>
      <c r="N10" s="173"/>
      <c r="O10" s="20"/>
      <c r="P10" s="47"/>
      <c r="Q10" s="47"/>
      <c r="R10" s="46"/>
      <c r="S10" s="104"/>
      <c r="T10" s="104"/>
      <c r="U10" s="104"/>
      <c r="V10" s="21"/>
      <c r="W10" s="87"/>
      <c r="X10" s="100"/>
      <c r="Y10" s="265">
        <f>SUM(D10:X10)</f>
        <v>1108</v>
      </c>
      <c r="Z10" s="5"/>
    </row>
    <row r="11" spans="1:26" ht="14.25" customHeight="1">
      <c r="A11" s="258">
        <v>7</v>
      </c>
      <c r="B11" s="308" t="s">
        <v>57</v>
      </c>
      <c r="C11" s="105" t="s">
        <v>28</v>
      </c>
      <c r="D11" s="286">
        <v>45</v>
      </c>
      <c r="E11" s="155">
        <v>84</v>
      </c>
      <c r="F11" s="155">
        <v>153</v>
      </c>
      <c r="G11" s="167">
        <v>69</v>
      </c>
      <c r="H11" s="164">
        <v>102</v>
      </c>
      <c r="I11" s="165">
        <v>198</v>
      </c>
      <c r="J11" s="166">
        <v>264</v>
      </c>
      <c r="K11" s="241">
        <v>63</v>
      </c>
      <c r="L11" s="160" t="s">
        <v>56</v>
      </c>
      <c r="M11" s="160">
        <v>72</v>
      </c>
      <c r="N11" s="242">
        <v>156</v>
      </c>
      <c r="O11" s="28"/>
      <c r="P11" s="29"/>
      <c r="Q11" s="29"/>
      <c r="R11" s="24"/>
      <c r="S11" s="104"/>
      <c r="T11" s="104"/>
      <c r="U11" s="29"/>
      <c r="V11" s="21"/>
      <c r="W11" s="87"/>
      <c r="X11" s="100"/>
      <c r="Y11" s="265">
        <f>SUM(D11:X11)-(D11+M11)</f>
        <v>1089</v>
      </c>
      <c r="Z11" s="5"/>
    </row>
    <row r="12" spans="1:26" ht="14.25" customHeight="1">
      <c r="A12" s="258">
        <v>8</v>
      </c>
      <c r="B12" s="308" t="s">
        <v>105</v>
      </c>
      <c r="C12" s="89" t="s">
        <v>29</v>
      </c>
      <c r="D12" s="287">
        <v>88</v>
      </c>
      <c r="E12" s="155">
        <v>200</v>
      </c>
      <c r="F12" s="155">
        <v>162</v>
      </c>
      <c r="G12" s="62"/>
      <c r="H12" s="58"/>
      <c r="I12" s="58"/>
      <c r="J12" s="69"/>
      <c r="K12" s="240"/>
      <c r="L12" s="241"/>
      <c r="M12" s="241"/>
      <c r="N12" s="242"/>
      <c r="O12" s="28"/>
      <c r="P12" s="29"/>
      <c r="Q12" s="29"/>
      <c r="R12" s="24"/>
      <c r="S12" s="104"/>
      <c r="T12" s="104"/>
      <c r="U12" s="104"/>
      <c r="V12" s="21">
        <v>144</v>
      </c>
      <c r="W12" s="239">
        <v>180</v>
      </c>
      <c r="X12" s="100">
        <v>276</v>
      </c>
      <c r="Y12" s="265">
        <f t="shared" ref="Y12:Y43" si="0">SUM(D12:X12)</f>
        <v>1050</v>
      </c>
      <c r="Z12" s="5"/>
    </row>
    <row r="13" spans="1:26" ht="14.25" customHeight="1">
      <c r="A13" s="258">
        <v>9</v>
      </c>
      <c r="B13" s="308" t="s">
        <v>42</v>
      </c>
      <c r="C13" s="293" t="s">
        <v>0</v>
      </c>
      <c r="D13" s="57"/>
      <c r="E13" s="58"/>
      <c r="F13" s="58"/>
      <c r="G13" s="62"/>
      <c r="H13" s="58"/>
      <c r="I13" s="58"/>
      <c r="J13" s="69"/>
      <c r="K13" s="62">
        <v>88</v>
      </c>
      <c r="L13" s="58">
        <v>176</v>
      </c>
      <c r="M13" s="58">
        <v>264</v>
      </c>
      <c r="N13" s="59">
        <v>264</v>
      </c>
      <c r="O13" s="28"/>
      <c r="P13" s="29"/>
      <c r="Q13" s="29"/>
      <c r="R13" s="24"/>
      <c r="S13" s="104"/>
      <c r="T13" s="104"/>
      <c r="U13" s="104"/>
      <c r="V13" s="21"/>
      <c r="W13" s="87"/>
      <c r="X13" s="100">
        <v>252</v>
      </c>
      <c r="Y13" s="265">
        <f t="shared" si="0"/>
        <v>1044</v>
      </c>
      <c r="Z13" s="5"/>
    </row>
    <row r="14" spans="1:26" ht="14.25" customHeight="1">
      <c r="A14" s="258">
        <v>10</v>
      </c>
      <c r="B14" s="308" t="s">
        <v>44</v>
      </c>
      <c r="C14" s="293" t="s">
        <v>0</v>
      </c>
      <c r="D14" s="287">
        <v>72</v>
      </c>
      <c r="E14" s="155">
        <v>90</v>
      </c>
      <c r="F14" s="155">
        <v>216</v>
      </c>
      <c r="G14" s="62"/>
      <c r="H14" s="58"/>
      <c r="I14" s="58"/>
      <c r="J14" s="69"/>
      <c r="K14" s="240">
        <v>69</v>
      </c>
      <c r="L14" s="241">
        <v>126</v>
      </c>
      <c r="M14" s="241">
        <v>237</v>
      </c>
      <c r="N14" s="242">
        <v>228</v>
      </c>
      <c r="O14" s="70"/>
      <c r="P14" s="33"/>
      <c r="Q14" s="33"/>
      <c r="R14" s="26"/>
      <c r="S14" s="104"/>
      <c r="T14" s="104"/>
      <c r="U14" s="104"/>
      <c r="V14" s="21"/>
      <c r="W14" s="87"/>
      <c r="X14" s="100"/>
      <c r="Y14" s="265">
        <f t="shared" si="0"/>
        <v>1038</v>
      </c>
      <c r="Z14" s="5"/>
    </row>
    <row r="15" spans="1:26" ht="14.25" customHeight="1">
      <c r="A15" s="258">
        <v>11</v>
      </c>
      <c r="B15" s="308" t="s">
        <v>20</v>
      </c>
      <c r="C15" s="294" t="s">
        <v>13</v>
      </c>
      <c r="D15" s="287">
        <v>48</v>
      </c>
      <c r="E15" s="155">
        <v>158</v>
      </c>
      <c r="F15" s="155">
        <v>171</v>
      </c>
      <c r="G15" s="167">
        <v>51</v>
      </c>
      <c r="H15" s="164">
        <v>138</v>
      </c>
      <c r="I15" s="165">
        <v>216</v>
      </c>
      <c r="J15" s="166">
        <v>240</v>
      </c>
      <c r="K15" s="62"/>
      <c r="L15" s="58"/>
      <c r="M15" s="58"/>
      <c r="N15" s="59"/>
      <c r="O15" s="28"/>
      <c r="P15" s="29"/>
      <c r="Q15" s="29"/>
      <c r="R15" s="24"/>
      <c r="S15" s="104"/>
      <c r="T15" s="104"/>
      <c r="U15" s="104"/>
      <c r="V15" s="21"/>
      <c r="W15" s="87"/>
      <c r="X15" s="100"/>
      <c r="Y15" s="265">
        <f t="shared" si="0"/>
        <v>1022</v>
      </c>
      <c r="Z15" s="5"/>
    </row>
    <row r="16" spans="1:26" ht="14.25" customHeight="1">
      <c r="A16" s="258">
        <v>12</v>
      </c>
      <c r="B16" s="308" t="s">
        <v>91</v>
      </c>
      <c r="C16" s="295" t="s">
        <v>92</v>
      </c>
      <c r="D16" s="289"/>
      <c r="E16" s="158"/>
      <c r="F16" s="158"/>
      <c r="G16" s="157"/>
      <c r="H16" s="158"/>
      <c r="I16" s="158"/>
      <c r="J16" s="172"/>
      <c r="K16" s="157"/>
      <c r="L16" s="158"/>
      <c r="M16" s="158"/>
      <c r="N16" s="173"/>
      <c r="O16" s="28">
        <v>100</v>
      </c>
      <c r="P16" s="29">
        <v>176</v>
      </c>
      <c r="Q16" s="29">
        <v>300</v>
      </c>
      <c r="R16" s="24">
        <v>400</v>
      </c>
      <c r="S16" s="104"/>
      <c r="T16" s="104"/>
      <c r="U16" s="104"/>
      <c r="V16" s="21"/>
      <c r="W16" s="87"/>
      <c r="X16" s="100"/>
      <c r="Y16" s="265">
        <f t="shared" si="0"/>
        <v>976</v>
      </c>
      <c r="Z16" s="5"/>
    </row>
    <row r="17" spans="1:26" ht="14.25" customHeight="1">
      <c r="A17" s="258">
        <v>13</v>
      </c>
      <c r="B17" s="308" t="s">
        <v>45</v>
      </c>
      <c r="C17" s="91" t="s">
        <v>16</v>
      </c>
      <c r="D17" s="287">
        <v>57</v>
      </c>
      <c r="E17" s="155">
        <v>78</v>
      </c>
      <c r="F17" s="155">
        <v>189</v>
      </c>
      <c r="G17" s="62"/>
      <c r="H17" s="58"/>
      <c r="I17" s="58"/>
      <c r="J17" s="69"/>
      <c r="K17" s="240">
        <v>45</v>
      </c>
      <c r="L17" s="241">
        <v>102</v>
      </c>
      <c r="M17" s="241">
        <v>189</v>
      </c>
      <c r="N17" s="242">
        <v>316</v>
      </c>
      <c r="O17" s="74"/>
      <c r="P17" s="44"/>
      <c r="Q17" s="44"/>
      <c r="R17" s="45"/>
      <c r="S17" s="114"/>
      <c r="T17" s="114"/>
      <c r="U17" s="114"/>
      <c r="V17" s="21"/>
      <c r="W17" s="87"/>
      <c r="X17" s="100"/>
      <c r="Y17" s="265">
        <f t="shared" si="0"/>
        <v>976</v>
      </c>
      <c r="Z17" s="5"/>
    </row>
    <row r="18" spans="1:26" ht="14.25" customHeight="1">
      <c r="A18" s="258">
        <v>14</v>
      </c>
      <c r="B18" s="308" t="s">
        <v>49</v>
      </c>
      <c r="C18" s="90" t="s">
        <v>8</v>
      </c>
      <c r="D18" s="287">
        <v>33</v>
      </c>
      <c r="E18" s="155">
        <v>66</v>
      </c>
      <c r="F18" s="155">
        <v>198</v>
      </c>
      <c r="G18" s="62"/>
      <c r="H18" s="58"/>
      <c r="I18" s="58"/>
      <c r="J18" s="69"/>
      <c r="K18" s="240">
        <v>42</v>
      </c>
      <c r="L18" s="241">
        <v>108</v>
      </c>
      <c r="M18" s="241">
        <v>144</v>
      </c>
      <c r="N18" s="242">
        <v>288</v>
      </c>
      <c r="O18" s="28"/>
      <c r="P18" s="29"/>
      <c r="Q18" s="29"/>
      <c r="R18" s="24"/>
      <c r="S18" s="104"/>
      <c r="T18" s="104"/>
      <c r="U18" s="104"/>
      <c r="V18" s="21"/>
      <c r="W18" s="87"/>
      <c r="X18" s="100"/>
      <c r="Y18" s="265">
        <f t="shared" si="0"/>
        <v>879</v>
      </c>
      <c r="Z18" s="5"/>
    </row>
    <row r="19" spans="1:26" ht="12.75" customHeight="1">
      <c r="A19" s="258">
        <v>15</v>
      </c>
      <c r="B19" s="308" t="s">
        <v>93</v>
      </c>
      <c r="C19" s="296" t="s">
        <v>92</v>
      </c>
      <c r="D19" s="289"/>
      <c r="E19" s="158"/>
      <c r="F19" s="158"/>
      <c r="G19" s="157"/>
      <c r="H19" s="158"/>
      <c r="I19" s="158"/>
      <c r="J19" s="172"/>
      <c r="K19" s="157"/>
      <c r="L19" s="158"/>
      <c r="M19" s="158"/>
      <c r="N19" s="173"/>
      <c r="O19" s="28">
        <v>88</v>
      </c>
      <c r="P19" s="29">
        <v>200</v>
      </c>
      <c r="Q19" s="29">
        <v>264</v>
      </c>
      <c r="R19" s="24">
        <v>316</v>
      </c>
      <c r="S19" s="93"/>
      <c r="T19" s="93"/>
      <c r="U19" s="93"/>
      <c r="V19" s="23"/>
      <c r="W19" s="33"/>
      <c r="X19" s="99"/>
      <c r="Y19" s="265">
        <f t="shared" si="0"/>
        <v>868</v>
      </c>
    </row>
    <row r="20" spans="1:26" ht="12.75" customHeight="1">
      <c r="A20" s="258">
        <v>16</v>
      </c>
      <c r="B20" s="308" t="s">
        <v>81</v>
      </c>
      <c r="C20" s="297" t="s">
        <v>23</v>
      </c>
      <c r="D20" s="287">
        <v>60</v>
      </c>
      <c r="E20" s="155">
        <v>72</v>
      </c>
      <c r="F20" s="155">
        <v>126</v>
      </c>
      <c r="G20" s="167">
        <v>72</v>
      </c>
      <c r="H20" s="164">
        <v>84</v>
      </c>
      <c r="I20" s="165">
        <v>153</v>
      </c>
      <c r="J20" s="166">
        <v>288</v>
      </c>
      <c r="K20" s="157"/>
      <c r="L20" s="158"/>
      <c r="M20" s="158"/>
      <c r="N20" s="173"/>
      <c r="O20" s="96"/>
      <c r="P20" s="68"/>
      <c r="Q20" s="68"/>
      <c r="R20" s="76"/>
      <c r="S20" s="112"/>
      <c r="T20" s="112"/>
      <c r="U20" s="112"/>
      <c r="V20" s="23"/>
      <c r="W20" s="33"/>
      <c r="X20" s="99"/>
      <c r="Y20" s="265">
        <f t="shared" si="0"/>
        <v>855</v>
      </c>
    </row>
    <row r="21" spans="1:26" ht="12.75" customHeight="1">
      <c r="A21" s="258">
        <v>17</v>
      </c>
      <c r="B21" s="309" t="s">
        <v>77</v>
      </c>
      <c r="C21" s="106" t="s">
        <v>32</v>
      </c>
      <c r="D21" s="287">
        <v>42</v>
      </c>
      <c r="E21" s="155">
        <v>108</v>
      </c>
      <c r="F21" s="155">
        <v>108</v>
      </c>
      <c r="G21" s="167">
        <v>60</v>
      </c>
      <c r="H21" s="164">
        <v>120</v>
      </c>
      <c r="I21" s="165">
        <v>189</v>
      </c>
      <c r="J21" s="166">
        <v>228</v>
      </c>
      <c r="K21" s="157"/>
      <c r="L21" s="158"/>
      <c r="M21" s="158"/>
      <c r="N21" s="173"/>
      <c r="O21" s="28"/>
      <c r="P21" s="29"/>
      <c r="Q21" s="29"/>
      <c r="R21" s="24"/>
      <c r="S21" s="93"/>
      <c r="T21" s="93"/>
      <c r="U21" s="93"/>
      <c r="V21" s="23"/>
      <c r="W21" s="33"/>
      <c r="X21" s="99"/>
      <c r="Y21" s="265">
        <f t="shared" si="0"/>
        <v>855</v>
      </c>
    </row>
    <row r="22" spans="1:26" ht="12.75" customHeight="1">
      <c r="A22" s="258">
        <v>18</v>
      </c>
      <c r="B22" s="310" t="s">
        <v>106</v>
      </c>
      <c r="C22" s="89" t="s">
        <v>29</v>
      </c>
      <c r="D22" s="57"/>
      <c r="E22" s="58"/>
      <c r="F22" s="58"/>
      <c r="G22" s="62"/>
      <c r="H22" s="58"/>
      <c r="I22" s="58"/>
      <c r="J22" s="69"/>
      <c r="K22" s="240"/>
      <c r="L22" s="241"/>
      <c r="M22" s="241"/>
      <c r="N22" s="242"/>
      <c r="O22" s="28"/>
      <c r="P22" s="29"/>
      <c r="Q22" s="29"/>
      <c r="R22" s="24"/>
      <c r="S22" s="93"/>
      <c r="T22" s="93"/>
      <c r="U22" s="93"/>
      <c r="V22" s="23">
        <v>200</v>
      </c>
      <c r="W22" s="181">
        <v>300</v>
      </c>
      <c r="X22" s="99">
        <v>352</v>
      </c>
      <c r="Y22" s="265">
        <f t="shared" si="0"/>
        <v>852</v>
      </c>
    </row>
    <row r="23" spans="1:26" ht="15.75">
      <c r="A23" s="258">
        <v>19</v>
      </c>
      <c r="B23" s="309" t="s">
        <v>82</v>
      </c>
      <c r="C23" s="106" t="s">
        <v>32</v>
      </c>
      <c r="D23" s="287">
        <v>69</v>
      </c>
      <c r="E23" s="155">
        <v>126</v>
      </c>
      <c r="F23" s="155">
        <v>99</v>
      </c>
      <c r="G23" s="167">
        <v>57</v>
      </c>
      <c r="H23" s="164">
        <v>114</v>
      </c>
      <c r="I23" s="165">
        <v>180</v>
      </c>
      <c r="J23" s="166">
        <v>204</v>
      </c>
      <c r="K23" s="157"/>
      <c r="L23" s="158"/>
      <c r="M23" s="158"/>
      <c r="N23" s="173"/>
      <c r="O23" s="96"/>
      <c r="P23" s="68"/>
      <c r="Q23" s="68"/>
      <c r="R23" s="76"/>
      <c r="S23" s="112"/>
      <c r="T23" s="112"/>
      <c r="U23" s="112"/>
      <c r="V23" s="23"/>
      <c r="W23" s="33"/>
      <c r="X23" s="99"/>
      <c r="Y23" s="265">
        <f t="shared" si="0"/>
        <v>849</v>
      </c>
    </row>
    <row r="24" spans="1:26" ht="12.75" customHeight="1">
      <c r="A24" s="258">
        <v>20</v>
      </c>
      <c r="B24" s="310" t="s">
        <v>107</v>
      </c>
      <c r="C24" s="89" t="s">
        <v>108</v>
      </c>
      <c r="D24" s="57"/>
      <c r="E24" s="58"/>
      <c r="F24" s="58"/>
      <c r="G24" s="62"/>
      <c r="H24" s="58"/>
      <c r="I24" s="58"/>
      <c r="J24" s="69"/>
      <c r="K24" s="240"/>
      <c r="L24" s="241"/>
      <c r="M24" s="241"/>
      <c r="N24" s="242"/>
      <c r="O24" s="28"/>
      <c r="P24" s="29"/>
      <c r="Q24" s="29"/>
      <c r="R24" s="24"/>
      <c r="S24" s="93"/>
      <c r="T24" s="93"/>
      <c r="U24" s="93"/>
      <c r="V24" s="23">
        <v>158</v>
      </c>
      <c r="W24" s="181">
        <v>264</v>
      </c>
      <c r="X24" s="99">
        <v>400</v>
      </c>
      <c r="Y24" s="265">
        <f t="shared" si="0"/>
        <v>822</v>
      </c>
    </row>
    <row r="25" spans="1:26" ht="12.75" customHeight="1">
      <c r="A25" s="258">
        <v>21</v>
      </c>
      <c r="B25" s="309" t="s">
        <v>83</v>
      </c>
      <c r="C25" s="106" t="s">
        <v>32</v>
      </c>
      <c r="D25" s="287">
        <v>36</v>
      </c>
      <c r="E25" s="155">
        <v>120</v>
      </c>
      <c r="F25" s="155">
        <v>144</v>
      </c>
      <c r="G25" s="167">
        <v>48</v>
      </c>
      <c r="H25" s="164">
        <v>108</v>
      </c>
      <c r="I25" s="165">
        <v>144</v>
      </c>
      <c r="J25" s="166">
        <v>216</v>
      </c>
      <c r="K25" s="157"/>
      <c r="L25" s="158"/>
      <c r="M25" s="158"/>
      <c r="N25" s="173"/>
      <c r="O25" s="96"/>
      <c r="P25" s="68"/>
      <c r="Q25" s="68"/>
      <c r="R25" s="76"/>
      <c r="S25" s="112"/>
      <c r="T25" s="112"/>
      <c r="U25" s="112"/>
      <c r="V25" s="23"/>
      <c r="W25" s="33"/>
      <c r="X25" s="99"/>
      <c r="Y25" s="265">
        <f t="shared" si="0"/>
        <v>816</v>
      </c>
    </row>
    <row r="26" spans="1:26">
      <c r="A26" s="258">
        <v>22</v>
      </c>
      <c r="B26" s="308" t="s">
        <v>94</v>
      </c>
      <c r="C26" s="296" t="s">
        <v>92</v>
      </c>
      <c r="D26" s="289"/>
      <c r="E26" s="158"/>
      <c r="F26" s="158"/>
      <c r="G26" s="157"/>
      <c r="H26" s="158"/>
      <c r="I26" s="158"/>
      <c r="J26" s="172"/>
      <c r="K26" s="157"/>
      <c r="L26" s="158"/>
      <c r="M26" s="158"/>
      <c r="N26" s="173"/>
      <c r="O26" s="28">
        <v>79</v>
      </c>
      <c r="P26" s="29">
        <v>144</v>
      </c>
      <c r="Q26" s="29">
        <v>237</v>
      </c>
      <c r="R26" s="24">
        <v>352</v>
      </c>
      <c r="S26" s="93"/>
      <c r="T26" s="93"/>
      <c r="U26" s="93"/>
      <c r="V26" s="23"/>
      <c r="W26" s="33"/>
      <c r="X26" s="99"/>
      <c r="Y26" s="265">
        <f t="shared" si="0"/>
        <v>812</v>
      </c>
    </row>
    <row r="27" spans="1:26" ht="15.75" customHeight="1">
      <c r="A27" s="258">
        <v>23</v>
      </c>
      <c r="B27" s="308" t="s">
        <v>47</v>
      </c>
      <c r="C27" s="293" t="s">
        <v>0</v>
      </c>
      <c r="D27" s="57"/>
      <c r="E27" s="58"/>
      <c r="F27" s="58"/>
      <c r="G27" s="62"/>
      <c r="H27" s="58"/>
      <c r="I27" s="58"/>
      <c r="J27" s="69"/>
      <c r="K27" s="240">
        <v>66</v>
      </c>
      <c r="L27" s="241">
        <v>138</v>
      </c>
      <c r="M27" s="241">
        <v>171</v>
      </c>
      <c r="N27" s="242">
        <v>252</v>
      </c>
      <c r="O27" s="86"/>
      <c r="P27" s="81"/>
      <c r="Q27" s="81"/>
      <c r="R27" s="83"/>
      <c r="S27" s="138"/>
      <c r="T27" s="138"/>
      <c r="U27" s="138"/>
      <c r="V27" s="23"/>
      <c r="W27" s="33"/>
      <c r="X27" s="99">
        <v>168</v>
      </c>
      <c r="Y27" s="265">
        <f t="shared" si="0"/>
        <v>795</v>
      </c>
    </row>
    <row r="28" spans="1:26" ht="15.75" customHeight="1">
      <c r="A28" s="258">
        <v>24</v>
      </c>
      <c r="B28" s="308" t="s">
        <v>97</v>
      </c>
      <c r="C28" s="284" t="s">
        <v>26</v>
      </c>
      <c r="D28" s="289"/>
      <c r="E28" s="158"/>
      <c r="F28" s="158"/>
      <c r="G28" s="157"/>
      <c r="H28" s="158"/>
      <c r="I28" s="158"/>
      <c r="J28" s="172"/>
      <c r="K28" s="157"/>
      <c r="L28" s="158"/>
      <c r="M28" s="158"/>
      <c r="N28" s="173"/>
      <c r="O28" s="28">
        <v>69</v>
      </c>
      <c r="P28" s="29">
        <v>120</v>
      </c>
      <c r="Q28" s="29">
        <v>189</v>
      </c>
      <c r="R28" s="24">
        <v>288</v>
      </c>
      <c r="S28" s="93"/>
      <c r="T28" s="93"/>
      <c r="U28" s="93"/>
      <c r="V28" s="23"/>
      <c r="W28" s="33"/>
      <c r="X28" s="99"/>
      <c r="Y28" s="265">
        <f t="shared" si="0"/>
        <v>666</v>
      </c>
    </row>
    <row r="29" spans="1:26">
      <c r="A29" s="257">
        <v>25</v>
      </c>
      <c r="B29" s="308" t="s">
        <v>96</v>
      </c>
      <c r="C29" s="296" t="s">
        <v>92</v>
      </c>
      <c r="D29" s="289"/>
      <c r="E29" s="158"/>
      <c r="F29" s="158"/>
      <c r="G29" s="157"/>
      <c r="H29" s="158"/>
      <c r="I29" s="158"/>
      <c r="J29" s="172"/>
      <c r="K29" s="157"/>
      <c r="L29" s="158"/>
      <c r="M29" s="158"/>
      <c r="N29" s="173"/>
      <c r="O29" s="28">
        <v>72</v>
      </c>
      <c r="P29" s="29">
        <v>138</v>
      </c>
      <c r="Q29" s="29">
        <v>198</v>
      </c>
      <c r="R29" s="24">
        <v>252</v>
      </c>
      <c r="S29" s="93"/>
      <c r="T29" s="93"/>
      <c r="U29" s="93"/>
      <c r="V29" s="23"/>
      <c r="W29" s="33"/>
      <c r="X29" s="99"/>
      <c r="Y29" s="265">
        <f t="shared" si="0"/>
        <v>660</v>
      </c>
    </row>
    <row r="30" spans="1:26" ht="15.75" customHeight="1">
      <c r="A30" s="258">
        <v>26</v>
      </c>
      <c r="B30" s="308" t="s">
        <v>46</v>
      </c>
      <c r="C30" s="91" t="s">
        <v>16</v>
      </c>
      <c r="D30" s="57"/>
      <c r="E30" s="58"/>
      <c r="F30" s="58"/>
      <c r="G30" s="62"/>
      <c r="H30" s="58"/>
      <c r="I30" s="58"/>
      <c r="J30" s="69"/>
      <c r="K30" s="240">
        <v>33</v>
      </c>
      <c r="L30" s="241">
        <v>144</v>
      </c>
      <c r="M30" s="241">
        <v>198</v>
      </c>
      <c r="N30" s="242">
        <v>276</v>
      </c>
      <c r="O30" s="28"/>
      <c r="P30" s="29"/>
      <c r="Q30" s="29"/>
      <c r="R30" s="24"/>
      <c r="S30" s="93"/>
      <c r="T30" s="93"/>
      <c r="U30" s="93"/>
      <c r="V30" s="23"/>
      <c r="W30" s="33"/>
      <c r="X30" s="99"/>
      <c r="Y30" s="265">
        <f t="shared" si="0"/>
        <v>651</v>
      </c>
    </row>
    <row r="31" spans="1:26" ht="12.75" customHeight="1">
      <c r="A31" s="258">
        <v>27</v>
      </c>
      <c r="B31" s="310" t="s">
        <v>111</v>
      </c>
      <c r="C31" s="89" t="s">
        <v>108</v>
      </c>
      <c r="D31" s="57"/>
      <c r="E31" s="58"/>
      <c r="F31" s="58"/>
      <c r="G31" s="62"/>
      <c r="H31" s="58"/>
      <c r="I31" s="58"/>
      <c r="J31" s="69"/>
      <c r="K31" s="240"/>
      <c r="L31" s="241"/>
      <c r="M31" s="241"/>
      <c r="N31" s="242"/>
      <c r="O31" s="28"/>
      <c r="P31" s="29"/>
      <c r="Q31" s="29"/>
      <c r="R31" s="24"/>
      <c r="S31" s="93"/>
      <c r="T31" s="93"/>
      <c r="U31" s="93"/>
      <c r="V31" s="23">
        <v>138</v>
      </c>
      <c r="W31" s="181">
        <v>216</v>
      </c>
      <c r="X31" s="99">
        <v>288</v>
      </c>
      <c r="Y31" s="265">
        <f t="shared" si="0"/>
        <v>642</v>
      </c>
    </row>
    <row r="32" spans="1:26" ht="12.75" customHeight="1">
      <c r="A32" s="258">
        <v>28</v>
      </c>
      <c r="B32" s="308" t="s">
        <v>99</v>
      </c>
      <c r="C32" s="296" t="s">
        <v>92</v>
      </c>
      <c r="D32" s="289"/>
      <c r="E32" s="158"/>
      <c r="F32" s="158"/>
      <c r="G32" s="157"/>
      <c r="H32" s="158"/>
      <c r="I32" s="158"/>
      <c r="J32" s="172"/>
      <c r="K32" s="157"/>
      <c r="L32" s="158"/>
      <c r="M32" s="158"/>
      <c r="N32" s="173"/>
      <c r="O32" s="28">
        <v>60</v>
      </c>
      <c r="P32" s="29">
        <v>114</v>
      </c>
      <c r="Q32" s="29">
        <v>171</v>
      </c>
      <c r="R32" s="24">
        <v>276</v>
      </c>
      <c r="S32" s="93"/>
      <c r="T32" s="93"/>
      <c r="U32" s="93"/>
      <c r="V32" s="23"/>
      <c r="W32" s="33"/>
      <c r="X32" s="99"/>
      <c r="Y32" s="265">
        <f t="shared" si="0"/>
        <v>621</v>
      </c>
    </row>
    <row r="33" spans="1:25" ht="12.75" customHeight="1">
      <c r="A33" s="258">
        <v>29</v>
      </c>
      <c r="B33" s="308" t="s">
        <v>100</v>
      </c>
      <c r="C33" s="284" t="s">
        <v>26</v>
      </c>
      <c r="D33" s="289"/>
      <c r="E33" s="158"/>
      <c r="F33" s="158"/>
      <c r="G33" s="157"/>
      <c r="H33" s="158"/>
      <c r="I33" s="158"/>
      <c r="J33" s="172"/>
      <c r="K33" s="157"/>
      <c r="L33" s="158"/>
      <c r="M33" s="158"/>
      <c r="N33" s="173"/>
      <c r="O33" s="28">
        <v>57</v>
      </c>
      <c r="P33" s="29">
        <v>126</v>
      </c>
      <c r="Q33" s="29">
        <v>162</v>
      </c>
      <c r="R33" s="24">
        <v>276</v>
      </c>
      <c r="S33" s="93"/>
      <c r="T33" s="93"/>
      <c r="U33" s="93"/>
      <c r="V33" s="23"/>
      <c r="W33" s="33"/>
      <c r="X33" s="99"/>
      <c r="Y33" s="265">
        <f t="shared" si="0"/>
        <v>621</v>
      </c>
    </row>
    <row r="34" spans="1:25" ht="12.75" customHeight="1">
      <c r="A34" s="258">
        <v>30</v>
      </c>
      <c r="B34" s="308" t="s">
        <v>50</v>
      </c>
      <c r="C34" s="297" t="s">
        <v>23</v>
      </c>
      <c r="D34" s="57"/>
      <c r="E34" s="58"/>
      <c r="F34" s="58"/>
      <c r="G34" s="62"/>
      <c r="H34" s="58"/>
      <c r="I34" s="58"/>
      <c r="J34" s="69"/>
      <c r="K34" s="240">
        <v>39</v>
      </c>
      <c r="L34" s="241">
        <v>120</v>
      </c>
      <c r="M34" s="241">
        <v>180</v>
      </c>
      <c r="N34" s="242">
        <v>216</v>
      </c>
      <c r="O34" s="28"/>
      <c r="P34" s="29"/>
      <c r="Q34" s="29"/>
      <c r="R34" s="24"/>
      <c r="S34" s="93"/>
      <c r="T34" s="93"/>
      <c r="U34" s="93"/>
      <c r="V34" s="23"/>
      <c r="W34" s="33"/>
      <c r="X34" s="99"/>
      <c r="Y34" s="265">
        <f t="shared" si="0"/>
        <v>555</v>
      </c>
    </row>
    <row r="35" spans="1:25" ht="15.75" customHeight="1">
      <c r="A35" s="258">
        <v>31</v>
      </c>
      <c r="B35" s="310" t="s">
        <v>113</v>
      </c>
      <c r="C35" s="89" t="s">
        <v>108</v>
      </c>
      <c r="D35" s="57"/>
      <c r="E35" s="58"/>
      <c r="F35" s="58"/>
      <c r="G35" s="62"/>
      <c r="H35" s="58"/>
      <c r="I35" s="58"/>
      <c r="J35" s="69"/>
      <c r="K35" s="240"/>
      <c r="L35" s="241"/>
      <c r="M35" s="241"/>
      <c r="N35" s="242"/>
      <c r="O35" s="28"/>
      <c r="P35" s="29"/>
      <c r="Q35" s="29"/>
      <c r="R35" s="24"/>
      <c r="S35" s="93"/>
      <c r="T35" s="93"/>
      <c r="U35" s="93"/>
      <c r="V35" s="23">
        <v>102</v>
      </c>
      <c r="W35" s="181">
        <v>198</v>
      </c>
      <c r="X35" s="99">
        <v>240</v>
      </c>
      <c r="Y35" s="265">
        <f t="shared" si="0"/>
        <v>540</v>
      </c>
    </row>
    <row r="36" spans="1:25" ht="13.5" thickBot="1">
      <c r="A36" s="258">
        <v>32</v>
      </c>
      <c r="B36" s="310" t="s">
        <v>142</v>
      </c>
      <c r="C36" s="200" t="s">
        <v>2</v>
      </c>
      <c r="D36" s="57"/>
      <c r="E36" s="58"/>
      <c r="F36" s="58"/>
      <c r="G36" s="62"/>
      <c r="H36" s="58"/>
      <c r="I36" s="58"/>
      <c r="J36" s="69"/>
      <c r="K36" s="240"/>
      <c r="L36" s="241"/>
      <c r="M36" s="241"/>
      <c r="N36" s="242"/>
      <c r="O36" s="28"/>
      <c r="P36" s="29"/>
      <c r="Q36" s="29"/>
      <c r="R36" s="24"/>
      <c r="S36" s="208">
        <v>72</v>
      </c>
      <c r="T36" s="93">
        <v>144</v>
      </c>
      <c r="U36" s="208">
        <v>300</v>
      </c>
      <c r="V36" s="52"/>
      <c r="W36" s="181"/>
      <c r="X36" s="99"/>
      <c r="Y36" s="265">
        <f t="shared" si="0"/>
        <v>516</v>
      </c>
    </row>
    <row r="37" spans="1:25" ht="15.75" customHeight="1">
      <c r="A37" s="258">
        <v>33</v>
      </c>
      <c r="B37" s="308" t="s">
        <v>51</v>
      </c>
      <c r="C37" s="298" t="s">
        <v>26</v>
      </c>
      <c r="D37" s="184"/>
      <c r="E37" s="184"/>
      <c r="F37" s="185"/>
      <c r="G37" s="183"/>
      <c r="H37" s="184"/>
      <c r="I37" s="185"/>
      <c r="J37" s="234"/>
      <c r="K37" s="240">
        <v>79</v>
      </c>
      <c r="L37" s="241">
        <v>72</v>
      </c>
      <c r="M37" s="241">
        <v>216</v>
      </c>
      <c r="N37" s="242">
        <v>144</v>
      </c>
      <c r="O37" s="96"/>
      <c r="P37" s="189"/>
      <c r="Q37" s="67"/>
      <c r="R37" s="76"/>
      <c r="S37" s="112"/>
      <c r="T37" s="112"/>
      <c r="U37" s="112"/>
      <c r="V37" s="25"/>
      <c r="W37" s="29"/>
      <c r="X37" s="93"/>
      <c r="Y37" s="265">
        <f t="shared" si="0"/>
        <v>511</v>
      </c>
    </row>
    <row r="38" spans="1:25" ht="15.75" customHeight="1">
      <c r="A38" s="258">
        <v>34</v>
      </c>
      <c r="B38" s="310" t="s">
        <v>144</v>
      </c>
      <c r="C38" s="200" t="s">
        <v>2</v>
      </c>
      <c r="D38" s="57"/>
      <c r="E38" s="57"/>
      <c r="F38" s="58"/>
      <c r="G38" s="62"/>
      <c r="H38" s="57"/>
      <c r="I38" s="58"/>
      <c r="J38" s="94"/>
      <c r="K38" s="240"/>
      <c r="L38" s="241"/>
      <c r="M38" s="241"/>
      <c r="N38" s="242"/>
      <c r="O38" s="28"/>
      <c r="P38" s="20"/>
      <c r="Q38" s="47"/>
      <c r="R38" s="24"/>
      <c r="S38" s="208">
        <v>66</v>
      </c>
      <c r="T38" s="93">
        <v>200</v>
      </c>
      <c r="U38" s="208">
        <v>216</v>
      </c>
      <c r="V38" s="23"/>
      <c r="W38" s="181"/>
      <c r="X38" s="99"/>
      <c r="Y38" s="265">
        <f t="shared" si="0"/>
        <v>482</v>
      </c>
    </row>
    <row r="39" spans="1:25" ht="15.75" customHeight="1">
      <c r="A39" s="258">
        <v>35</v>
      </c>
      <c r="B39" s="308" t="s">
        <v>22</v>
      </c>
      <c r="C39" s="299" t="s">
        <v>12</v>
      </c>
      <c r="D39" s="57"/>
      <c r="E39" s="57"/>
      <c r="F39" s="58"/>
      <c r="G39" s="62"/>
      <c r="H39" s="57"/>
      <c r="I39" s="58"/>
      <c r="J39" s="94"/>
      <c r="K39" s="240">
        <v>54</v>
      </c>
      <c r="L39" s="241">
        <v>78</v>
      </c>
      <c r="M39" s="241">
        <v>153</v>
      </c>
      <c r="N39" s="242">
        <v>192</v>
      </c>
      <c r="O39" s="28"/>
      <c r="P39" s="20"/>
      <c r="Q39" s="20"/>
      <c r="R39" s="24"/>
      <c r="S39" s="93"/>
      <c r="T39" s="93"/>
      <c r="U39" s="93"/>
      <c r="V39" s="23"/>
      <c r="W39" s="33"/>
      <c r="X39" s="99"/>
      <c r="Y39" s="265">
        <f t="shared" si="0"/>
        <v>477</v>
      </c>
    </row>
    <row r="40" spans="1:25" ht="15.75" customHeight="1">
      <c r="A40" s="258">
        <v>36</v>
      </c>
      <c r="B40" s="310" t="s">
        <v>118</v>
      </c>
      <c r="C40" s="89" t="s">
        <v>108</v>
      </c>
      <c r="D40" s="57"/>
      <c r="E40" s="57"/>
      <c r="F40" s="58"/>
      <c r="G40" s="62"/>
      <c r="H40" s="57"/>
      <c r="I40" s="58"/>
      <c r="J40" s="94"/>
      <c r="K40" s="240"/>
      <c r="L40" s="241"/>
      <c r="M40" s="241"/>
      <c r="N40" s="242"/>
      <c r="O40" s="28"/>
      <c r="P40" s="20"/>
      <c r="Q40" s="47"/>
      <c r="R40" s="24"/>
      <c r="S40" s="93"/>
      <c r="T40" s="93"/>
      <c r="U40" s="93"/>
      <c r="V40" s="23">
        <v>126</v>
      </c>
      <c r="W40" s="181">
        <v>144</v>
      </c>
      <c r="X40" s="99">
        <v>204</v>
      </c>
      <c r="Y40" s="265">
        <f t="shared" si="0"/>
        <v>474</v>
      </c>
    </row>
    <row r="41" spans="1:25">
      <c r="A41" s="258">
        <v>37</v>
      </c>
      <c r="B41" s="310" t="s">
        <v>119</v>
      </c>
      <c r="C41" s="89" t="s">
        <v>108</v>
      </c>
      <c r="D41" s="57"/>
      <c r="E41" s="57"/>
      <c r="F41" s="58"/>
      <c r="G41" s="62"/>
      <c r="H41" s="57"/>
      <c r="I41" s="58"/>
      <c r="J41" s="94"/>
      <c r="K41" s="240"/>
      <c r="L41" s="241"/>
      <c r="M41" s="241"/>
      <c r="N41" s="242"/>
      <c r="O41" s="28"/>
      <c r="P41" s="20"/>
      <c r="Q41" s="47"/>
      <c r="R41" s="24"/>
      <c r="S41" s="93"/>
      <c r="T41" s="93"/>
      <c r="U41" s="93"/>
      <c r="V41" s="23">
        <v>108</v>
      </c>
      <c r="W41" s="181">
        <v>135</v>
      </c>
      <c r="X41" s="99">
        <v>228</v>
      </c>
      <c r="Y41" s="265">
        <f t="shared" si="0"/>
        <v>471</v>
      </c>
    </row>
    <row r="42" spans="1:25" ht="15.75" customHeight="1">
      <c r="A42" s="259">
        <v>38</v>
      </c>
      <c r="B42" s="308" t="s">
        <v>84</v>
      </c>
      <c r="C42" s="105" t="s">
        <v>28</v>
      </c>
      <c r="D42" s="289"/>
      <c r="E42" s="211"/>
      <c r="F42" s="213"/>
      <c r="G42" s="167">
        <v>45</v>
      </c>
      <c r="H42" s="212">
        <v>96</v>
      </c>
      <c r="I42" s="214">
        <v>135</v>
      </c>
      <c r="J42" s="216">
        <v>192</v>
      </c>
      <c r="K42" s="157"/>
      <c r="L42" s="158"/>
      <c r="M42" s="158"/>
      <c r="N42" s="173"/>
      <c r="O42" s="28"/>
      <c r="P42" s="20"/>
      <c r="Q42" s="47"/>
      <c r="R42" s="24"/>
      <c r="S42" s="92"/>
      <c r="T42" s="92"/>
      <c r="U42" s="92"/>
      <c r="V42" s="52"/>
      <c r="W42" s="55"/>
      <c r="X42" s="101"/>
      <c r="Y42" s="265">
        <f t="shared" si="0"/>
        <v>468</v>
      </c>
    </row>
    <row r="43" spans="1:25" ht="15.75" customHeight="1">
      <c r="A43" s="259">
        <v>39</v>
      </c>
      <c r="B43" s="308" t="s">
        <v>52</v>
      </c>
      <c r="C43" s="300" t="s">
        <v>15</v>
      </c>
      <c r="D43" s="79"/>
      <c r="E43" s="79"/>
      <c r="F43" s="80"/>
      <c r="G43" s="62"/>
      <c r="H43" s="58"/>
      <c r="I43" s="58"/>
      <c r="J43" s="69"/>
      <c r="K43" s="240">
        <v>48</v>
      </c>
      <c r="L43" s="241">
        <v>96</v>
      </c>
      <c r="M43" s="241">
        <v>117</v>
      </c>
      <c r="N43" s="242">
        <v>204</v>
      </c>
      <c r="O43" s="70"/>
      <c r="P43" s="70"/>
      <c r="Q43" s="33"/>
      <c r="R43" s="26"/>
      <c r="S43" s="101"/>
      <c r="T43" s="101"/>
      <c r="U43" s="101"/>
      <c r="V43" s="49"/>
      <c r="W43" s="51"/>
      <c r="X43" s="92"/>
      <c r="Y43" s="265">
        <f t="shared" si="0"/>
        <v>465</v>
      </c>
    </row>
    <row r="44" spans="1:25" ht="15.75" customHeight="1">
      <c r="A44" s="259">
        <v>40</v>
      </c>
      <c r="B44" s="308" t="s">
        <v>53</v>
      </c>
      <c r="C44" s="90" t="s">
        <v>8</v>
      </c>
      <c r="D44" s="211"/>
      <c r="E44" s="211"/>
      <c r="F44" s="213"/>
      <c r="G44" s="157"/>
      <c r="H44" s="158"/>
      <c r="I44" s="158"/>
      <c r="J44" s="172"/>
      <c r="K44" s="240">
        <v>57</v>
      </c>
      <c r="L44" s="241">
        <v>113.99999999999999</v>
      </c>
      <c r="M44" s="241">
        <v>108</v>
      </c>
      <c r="N44" s="242">
        <v>180</v>
      </c>
      <c r="O44" s="96"/>
      <c r="P44" s="236"/>
      <c r="Q44" s="68"/>
      <c r="R44" s="76"/>
      <c r="S44" s="237"/>
      <c r="T44" s="237"/>
      <c r="U44" s="237"/>
      <c r="V44" s="52"/>
      <c r="W44" s="55"/>
      <c r="X44" s="101"/>
      <c r="Y44" s="265">
        <f t="shared" ref="Y44:Y75" si="1">SUM(D44:X44)</f>
        <v>459</v>
      </c>
    </row>
    <row r="45" spans="1:25" ht="15.75" customHeight="1">
      <c r="A45" s="259">
        <v>41</v>
      </c>
      <c r="B45" s="310" t="s">
        <v>126</v>
      </c>
      <c r="C45" s="89" t="s">
        <v>108</v>
      </c>
      <c r="D45" s="79"/>
      <c r="E45" s="79"/>
      <c r="F45" s="80"/>
      <c r="G45" s="62"/>
      <c r="H45" s="58"/>
      <c r="I45" s="58"/>
      <c r="J45" s="69"/>
      <c r="K45" s="240"/>
      <c r="L45" s="241"/>
      <c r="M45" s="241"/>
      <c r="N45" s="242"/>
      <c r="O45" s="28"/>
      <c r="P45" s="28"/>
      <c r="Q45" s="29"/>
      <c r="R45" s="24"/>
      <c r="S45" s="92"/>
      <c r="T45" s="92"/>
      <c r="U45" s="92"/>
      <c r="V45" s="52">
        <v>114</v>
      </c>
      <c r="W45" s="193">
        <v>78</v>
      </c>
      <c r="X45" s="101">
        <v>264</v>
      </c>
      <c r="Y45" s="265">
        <f t="shared" si="1"/>
        <v>456</v>
      </c>
    </row>
    <row r="46" spans="1:25" ht="15.75" customHeight="1">
      <c r="A46" s="259">
        <v>42</v>
      </c>
      <c r="B46" s="310" t="s">
        <v>143</v>
      </c>
      <c r="C46" s="200" t="s">
        <v>2</v>
      </c>
      <c r="D46" s="79"/>
      <c r="E46" s="79"/>
      <c r="F46" s="80"/>
      <c r="G46" s="62"/>
      <c r="H46" s="58"/>
      <c r="I46" s="58"/>
      <c r="J46" s="69"/>
      <c r="K46" s="240"/>
      <c r="L46" s="241"/>
      <c r="M46" s="241"/>
      <c r="N46" s="242"/>
      <c r="O46" s="28"/>
      <c r="P46" s="28"/>
      <c r="Q46" s="29"/>
      <c r="R46" s="24"/>
      <c r="S46" s="218">
        <v>69</v>
      </c>
      <c r="T46" s="92">
        <v>176</v>
      </c>
      <c r="U46" s="217">
        <v>198</v>
      </c>
      <c r="V46" s="52"/>
      <c r="W46" s="193"/>
      <c r="X46" s="101"/>
      <c r="Y46" s="265">
        <f t="shared" si="1"/>
        <v>443</v>
      </c>
    </row>
    <row r="47" spans="1:25" ht="15.75" customHeight="1">
      <c r="A47" s="259">
        <v>43</v>
      </c>
      <c r="B47" s="308" t="s">
        <v>104</v>
      </c>
      <c r="C47" s="301" t="s">
        <v>13</v>
      </c>
      <c r="D47" s="231">
        <v>66</v>
      </c>
      <c r="E47" s="231">
        <v>138</v>
      </c>
      <c r="F47" s="232">
        <v>237</v>
      </c>
      <c r="G47" s="62"/>
      <c r="H47" s="58"/>
      <c r="I47" s="58"/>
      <c r="J47" s="69"/>
      <c r="K47" s="240"/>
      <c r="L47" s="241"/>
      <c r="M47" s="241"/>
      <c r="N47" s="242"/>
      <c r="O47" s="28"/>
      <c r="P47" s="28"/>
      <c r="Q47" s="29"/>
      <c r="R47" s="24"/>
      <c r="S47" s="92"/>
      <c r="T47" s="92"/>
      <c r="U47" s="92"/>
      <c r="V47" s="52"/>
      <c r="W47" s="55"/>
      <c r="X47" s="101"/>
      <c r="Y47" s="265">
        <f t="shared" si="1"/>
        <v>441</v>
      </c>
    </row>
    <row r="48" spans="1:25" ht="15.75" customHeight="1">
      <c r="A48" s="259">
        <v>44</v>
      </c>
      <c r="B48" s="309" t="s">
        <v>85</v>
      </c>
      <c r="C48" s="106" t="s">
        <v>32</v>
      </c>
      <c r="D48" s="79"/>
      <c r="E48" s="79"/>
      <c r="F48" s="80"/>
      <c r="G48" s="167">
        <v>42</v>
      </c>
      <c r="H48" s="164">
        <v>90</v>
      </c>
      <c r="I48" s="165">
        <v>126</v>
      </c>
      <c r="J48" s="166">
        <v>180</v>
      </c>
      <c r="K48" s="62"/>
      <c r="L48" s="58"/>
      <c r="M48" s="58"/>
      <c r="N48" s="59"/>
      <c r="O48" s="28"/>
      <c r="P48" s="28"/>
      <c r="Q48" s="29"/>
      <c r="R48" s="24"/>
      <c r="S48" s="92"/>
      <c r="T48" s="92"/>
      <c r="U48" s="92"/>
      <c r="V48" s="52"/>
      <c r="W48" s="55"/>
      <c r="X48" s="101"/>
      <c r="Y48" s="265">
        <f t="shared" si="1"/>
        <v>438</v>
      </c>
    </row>
    <row r="49" spans="1:25">
      <c r="A49" s="259">
        <v>45</v>
      </c>
      <c r="B49" s="308" t="s">
        <v>95</v>
      </c>
      <c r="C49" s="296" t="s">
        <v>92</v>
      </c>
      <c r="D49" s="50"/>
      <c r="E49" s="50"/>
      <c r="F49" s="51"/>
      <c r="G49" s="210"/>
      <c r="H49" s="211"/>
      <c r="I49" s="213"/>
      <c r="J49" s="215"/>
      <c r="K49" s="25"/>
      <c r="L49" s="29"/>
      <c r="M49" s="29"/>
      <c r="N49" s="24"/>
      <c r="O49" s="28">
        <v>66</v>
      </c>
      <c r="P49" s="28">
        <v>158</v>
      </c>
      <c r="Q49" s="29">
        <v>207</v>
      </c>
      <c r="R49" s="24"/>
      <c r="S49" s="92"/>
      <c r="T49" s="92"/>
      <c r="U49" s="92"/>
      <c r="V49" s="52"/>
      <c r="W49" s="55"/>
      <c r="X49" s="101"/>
      <c r="Y49" s="265">
        <f t="shared" si="1"/>
        <v>431</v>
      </c>
    </row>
    <row r="50" spans="1:25">
      <c r="A50" s="259">
        <v>46</v>
      </c>
      <c r="B50" s="310" t="s">
        <v>141</v>
      </c>
      <c r="C50" s="200" t="s">
        <v>2</v>
      </c>
      <c r="D50" s="79"/>
      <c r="E50" s="79"/>
      <c r="F50" s="80"/>
      <c r="G50" s="62"/>
      <c r="H50" s="58"/>
      <c r="I50" s="58"/>
      <c r="J50" s="69"/>
      <c r="K50" s="240"/>
      <c r="L50" s="241"/>
      <c r="M50" s="241"/>
      <c r="N50" s="242"/>
      <c r="O50" s="28"/>
      <c r="P50" s="28"/>
      <c r="Q50" s="29"/>
      <c r="R50" s="24"/>
      <c r="S50" s="217">
        <v>79</v>
      </c>
      <c r="T50" s="92">
        <v>158</v>
      </c>
      <c r="U50" s="217">
        <v>189</v>
      </c>
      <c r="V50" s="52"/>
      <c r="W50" s="193"/>
      <c r="X50" s="101"/>
      <c r="Y50" s="265">
        <f t="shared" si="1"/>
        <v>426</v>
      </c>
    </row>
    <row r="51" spans="1:25">
      <c r="A51" s="259">
        <v>47</v>
      </c>
      <c r="B51" s="310" t="s">
        <v>109</v>
      </c>
      <c r="C51" s="302" t="s">
        <v>110</v>
      </c>
      <c r="D51" s="79"/>
      <c r="E51" s="79"/>
      <c r="F51" s="80"/>
      <c r="G51" s="78"/>
      <c r="H51" s="79"/>
      <c r="I51" s="80"/>
      <c r="J51" s="95"/>
      <c r="K51" s="240"/>
      <c r="L51" s="241"/>
      <c r="M51" s="241"/>
      <c r="N51" s="242"/>
      <c r="O51" s="28"/>
      <c r="P51" s="28"/>
      <c r="Q51" s="29"/>
      <c r="R51" s="24"/>
      <c r="S51" s="92"/>
      <c r="T51" s="92"/>
      <c r="U51" s="92"/>
      <c r="V51" s="52">
        <v>176</v>
      </c>
      <c r="W51" s="193">
        <v>237</v>
      </c>
      <c r="X51" s="101"/>
      <c r="Y51" s="265">
        <f t="shared" si="1"/>
        <v>413</v>
      </c>
    </row>
    <row r="52" spans="1:25">
      <c r="A52" s="259">
        <v>48</v>
      </c>
      <c r="B52" s="310" t="s">
        <v>145</v>
      </c>
      <c r="C52" s="200" t="s">
        <v>2</v>
      </c>
      <c r="D52" s="79"/>
      <c r="E52" s="79"/>
      <c r="F52" s="80"/>
      <c r="G52" s="78"/>
      <c r="H52" s="79"/>
      <c r="I52" s="80"/>
      <c r="J52" s="95"/>
      <c r="K52" s="240"/>
      <c r="L52" s="241"/>
      <c r="M52" s="241"/>
      <c r="N52" s="242"/>
      <c r="O52" s="28"/>
      <c r="P52" s="28"/>
      <c r="Q52" s="29"/>
      <c r="R52" s="24"/>
      <c r="S52" s="218">
        <v>63</v>
      </c>
      <c r="T52" s="218">
        <v>138</v>
      </c>
      <c r="U52" s="217">
        <v>207</v>
      </c>
      <c r="V52" s="52"/>
      <c r="W52" s="55"/>
      <c r="X52" s="101"/>
      <c r="Y52" s="265">
        <f t="shared" si="1"/>
        <v>408</v>
      </c>
    </row>
    <row r="53" spans="1:25">
      <c r="A53" s="259">
        <v>49</v>
      </c>
      <c r="B53" s="308" t="s">
        <v>54</v>
      </c>
      <c r="C53" s="300" t="s">
        <v>15</v>
      </c>
      <c r="D53" s="57"/>
      <c r="E53" s="79"/>
      <c r="F53" s="80"/>
      <c r="G53" s="78"/>
      <c r="H53" s="79"/>
      <c r="I53" s="80"/>
      <c r="J53" s="95"/>
      <c r="K53" s="240">
        <v>60</v>
      </c>
      <c r="L53" s="241">
        <v>158</v>
      </c>
      <c r="M53" s="241">
        <v>66</v>
      </c>
      <c r="N53" s="242">
        <v>120</v>
      </c>
      <c r="O53" s="28"/>
      <c r="P53" s="28"/>
      <c r="Q53" s="29"/>
      <c r="R53" s="24"/>
      <c r="S53" s="92"/>
      <c r="T53" s="92"/>
      <c r="U53" s="92"/>
      <c r="V53" s="52"/>
      <c r="W53" s="55"/>
      <c r="X53" s="101"/>
      <c r="Y53" s="265">
        <f t="shared" si="1"/>
        <v>404</v>
      </c>
    </row>
    <row r="54" spans="1:25">
      <c r="A54" s="259">
        <v>50</v>
      </c>
      <c r="B54" s="308" t="s">
        <v>98</v>
      </c>
      <c r="C54" s="296" t="s">
        <v>92</v>
      </c>
      <c r="D54" s="79"/>
      <c r="E54" s="79"/>
      <c r="F54" s="80"/>
      <c r="G54" s="78"/>
      <c r="H54" s="79"/>
      <c r="I54" s="80"/>
      <c r="J54" s="95"/>
      <c r="K54" s="62"/>
      <c r="L54" s="58"/>
      <c r="M54" s="58"/>
      <c r="N54" s="59"/>
      <c r="O54" s="28">
        <v>63</v>
      </c>
      <c r="P54" s="28">
        <v>132</v>
      </c>
      <c r="Q54" s="29">
        <v>180</v>
      </c>
      <c r="R54" s="24"/>
      <c r="S54" s="92"/>
      <c r="T54" s="92"/>
      <c r="U54" s="92"/>
      <c r="V54" s="52"/>
      <c r="W54" s="55"/>
      <c r="X54" s="101"/>
      <c r="Y54" s="265">
        <f t="shared" si="1"/>
        <v>375</v>
      </c>
    </row>
    <row r="55" spans="1:25">
      <c r="A55" s="259">
        <v>51</v>
      </c>
      <c r="B55" s="310" t="s">
        <v>124</v>
      </c>
      <c r="C55" s="89" t="s">
        <v>108</v>
      </c>
      <c r="D55" s="57"/>
      <c r="E55" s="58"/>
      <c r="F55" s="58"/>
      <c r="G55" s="78"/>
      <c r="H55" s="79"/>
      <c r="I55" s="80"/>
      <c r="J55" s="95"/>
      <c r="K55" s="243"/>
      <c r="L55" s="244"/>
      <c r="M55" s="245"/>
      <c r="N55" s="246"/>
      <c r="O55" s="50"/>
      <c r="P55" s="50"/>
      <c r="Q55" s="51"/>
      <c r="R55" s="53"/>
      <c r="S55" s="92"/>
      <c r="T55" s="92"/>
      <c r="U55" s="92"/>
      <c r="V55" s="52">
        <v>84</v>
      </c>
      <c r="W55" s="193">
        <v>90</v>
      </c>
      <c r="X55" s="101">
        <v>192</v>
      </c>
      <c r="Y55" s="265">
        <f t="shared" si="1"/>
        <v>366</v>
      </c>
    </row>
    <row r="56" spans="1:25">
      <c r="A56" s="259">
        <v>52</v>
      </c>
      <c r="B56" s="311" t="s">
        <v>86</v>
      </c>
      <c r="C56" s="301" t="s">
        <v>13</v>
      </c>
      <c r="D56" s="28"/>
      <c r="E56" s="29"/>
      <c r="F56" s="29"/>
      <c r="G56" s="233">
        <v>63</v>
      </c>
      <c r="H56" s="212">
        <v>126</v>
      </c>
      <c r="I56" s="214">
        <v>171</v>
      </c>
      <c r="J56" s="235">
        <v>0</v>
      </c>
      <c r="K56" s="49"/>
      <c r="L56" s="50"/>
      <c r="M56" s="51"/>
      <c r="N56" s="186"/>
      <c r="O56" s="50"/>
      <c r="P56" s="50"/>
      <c r="Q56" s="51"/>
      <c r="R56" s="53"/>
      <c r="S56" s="92"/>
      <c r="T56" s="92"/>
      <c r="U56" s="92"/>
      <c r="V56" s="52"/>
      <c r="W56" s="55"/>
      <c r="X56" s="101"/>
      <c r="Y56" s="265">
        <f t="shared" si="1"/>
        <v>360</v>
      </c>
    </row>
    <row r="57" spans="1:25">
      <c r="A57" s="259">
        <v>53</v>
      </c>
      <c r="B57" s="308" t="s">
        <v>55</v>
      </c>
      <c r="C57" s="293" t="s">
        <v>0</v>
      </c>
      <c r="D57" s="28"/>
      <c r="E57" s="29"/>
      <c r="F57" s="29"/>
      <c r="G57" s="210"/>
      <c r="H57" s="211"/>
      <c r="I57" s="213"/>
      <c r="J57" s="215"/>
      <c r="K57" s="243">
        <v>30</v>
      </c>
      <c r="L57" s="244">
        <v>66</v>
      </c>
      <c r="M57" s="245">
        <v>126</v>
      </c>
      <c r="N57" s="246">
        <v>132</v>
      </c>
      <c r="O57" s="50"/>
      <c r="P57" s="50"/>
      <c r="Q57" s="51"/>
      <c r="R57" s="53"/>
      <c r="S57" s="92"/>
      <c r="T57" s="92"/>
      <c r="U57" s="92"/>
      <c r="V57" s="52"/>
      <c r="W57" s="33"/>
      <c r="X57" s="101"/>
      <c r="Y57" s="265">
        <f t="shared" si="1"/>
        <v>354</v>
      </c>
    </row>
    <row r="58" spans="1:25">
      <c r="A58" s="259">
        <v>54</v>
      </c>
      <c r="B58" s="310" t="s">
        <v>140</v>
      </c>
      <c r="C58" s="200" t="s">
        <v>2</v>
      </c>
      <c r="D58" s="57"/>
      <c r="E58" s="58"/>
      <c r="F58" s="58"/>
      <c r="G58" s="78"/>
      <c r="H58" s="79"/>
      <c r="I58" s="80"/>
      <c r="J58" s="95"/>
      <c r="K58" s="243"/>
      <c r="L58" s="244"/>
      <c r="M58" s="245"/>
      <c r="N58" s="246"/>
      <c r="O58" s="50"/>
      <c r="P58" s="50"/>
      <c r="Q58" s="51"/>
      <c r="R58" s="53"/>
      <c r="S58" s="217">
        <v>88</v>
      </c>
      <c r="T58" s="92" t="s">
        <v>146</v>
      </c>
      <c r="U58" s="217">
        <v>264</v>
      </c>
      <c r="V58" s="52"/>
      <c r="W58" s="181"/>
      <c r="X58" s="101"/>
      <c r="Y58" s="265">
        <f t="shared" si="1"/>
        <v>352</v>
      </c>
    </row>
    <row r="59" spans="1:25">
      <c r="A59" s="259">
        <v>55</v>
      </c>
      <c r="B59" s="310" t="s">
        <v>122</v>
      </c>
      <c r="C59" s="89" t="s">
        <v>108</v>
      </c>
      <c r="D59" s="57"/>
      <c r="E59" s="58"/>
      <c r="F59" s="58"/>
      <c r="G59" s="78"/>
      <c r="H59" s="79"/>
      <c r="I59" s="80"/>
      <c r="J59" s="95"/>
      <c r="K59" s="243"/>
      <c r="L59" s="244"/>
      <c r="M59" s="245"/>
      <c r="N59" s="246"/>
      <c r="O59" s="50"/>
      <c r="P59" s="50"/>
      <c r="Q59" s="51"/>
      <c r="R59" s="53"/>
      <c r="S59" s="92"/>
      <c r="T59" s="92"/>
      <c r="U59" s="92"/>
      <c r="V59" s="52">
        <v>52</v>
      </c>
      <c r="W59" s="181">
        <v>108</v>
      </c>
      <c r="X59" s="101">
        <v>180</v>
      </c>
      <c r="Y59" s="265">
        <f t="shared" si="1"/>
        <v>340</v>
      </c>
    </row>
    <row r="60" spans="1:25">
      <c r="A60" s="259">
        <v>56</v>
      </c>
      <c r="B60" s="310" t="s">
        <v>148</v>
      </c>
      <c r="C60" s="89" t="s">
        <v>108</v>
      </c>
      <c r="D60" s="57"/>
      <c r="E60" s="58"/>
      <c r="F60" s="58"/>
      <c r="G60" s="78"/>
      <c r="H60" s="79"/>
      <c r="I60" s="80"/>
      <c r="J60" s="95"/>
      <c r="K60" s="243"/>
      <c r="L60" s="244"/>
      <c r="M60" s="245"/>
      <c r="N60" s="246"/>
      <c r="O60" s="50"/>
      <c r="P60" s="50"/>
      <c r="Q60" s="51"/>
      <c r="R60" s="53"/>
      <c r="S60" s="92"/>
      <c r="T60" s="92"/>
      <c r="U60" s="92"/>
      <c r="V60" s="52"/>
      <c r="W60" s="181"/>
      <c r="X60" s="101">
        <v>316</v>
      </c>
      <c r="Y60" s="265">
        <f t="shared" si="1"/>
        <v>316</v>
      </c>
    </row>
    <row r="61" spans="1:25">
      <c r="A61" s="259">
        <v>57</v>
      </c>
      <c r="B61" s="310" t="s">
        <v>115</v>
      </c>
      <c r="C61" s="89" t="s">
        <v>108</v>
      </c>
      <c r="D61" s="57"/>
      <c r="E61" s="58"/>
      <c r="F61" s="58"/>
      <c r="G61" s="78"/>
      <c r="H61" s="79"/>
      <c r="I61" s="80"/>
      <c r="J61" s="95"/>
      <c r="K61" s="243"/>
      <c r="L61" s="244"/>
      <c r="M61" s="245"/>
      <c r="N61" s="246"/>
      <c r="O61" s="50"/>
      <c r="P61" s="50"/>
      <c r="Q61" s="51"/>
      <c r="R61" s="53"/>
      <c r="S61" s="92"/>
      <c r="T61" s="92"/>
      <c r="U61" s="92"/>
      <c r="V61" s="52">
        <v>132</v>
      </c>
      <c r="W61" s="181">
        <v>171</v>
      </c>
      <c r="X61" s="101"/>
      <c r="Y61" s="265">
        <f t="shared" si="1"/>
        <v>303</v>
      </c>
    </row>
    <row r="62" spans="1:25">
      <c r="A62" s="259">
        <v>58</v>
      </c>
      <c r="B62" s="310" t="s">
        <v>114</v>
      </c>
      <c r="C62" s="302" t="s">
        <v>110</v>
      </c>
      <c r="D62" s="57"/>
      <c r="E62" s="58"/>
      <c r="F62" s="58"/>
      <c r="G62" s="78"/>
      <c r="H62" s="79"/>
      <c r="I62" s="80"/>
      <c r="J62" s="95"/>
      <c r="K62" s="243"/>
      <c r="L62" s="244"/>
      <c r="M62" s="245"/>
      <c r="N62" s="246"/>
      <c r="O62" s="50"/>
      <c r="P62" s="50"/>
      <c r="Q62" s="51"/>
      <c r="R62" s="53"/>
      <c r="S62" s="92"/>
      <c r="T62" s="92"/>
      <c r="U62" s="92"/>
      <c r="V62" s="52">
        <v>90</v>
      </c>
      <c r="W62" s="181">
        <v>189</v>
      </c>
      <c r="X62" s="101"/>
      <c r="Y62" s="265">
        <f t="shared" si="1"/>
        <v>279</v>
      </c>
    </row>
    <row r="63" spans="1:25">
      <c r="A63" s="259">
        <v>59</v>
      </c>
      <c r="B63" s="310" t="s">
        <v>117</v>
      </c>
      <c r="C63" s="89" t="s">
        <v>108</v>
      </c>
      <c r="D63" s="57"/>
      <c r="E63" s="58"/>
      <c r="F63" s="58"/>
      <c r="G63" s="78"/>
      <c r="H63" s="79"/>
      <c r="I63" s="80"/>
      <c r="J63" s="95"/>
      <c r="K63" s="243"/>
      <c r="L63" s="244"/>
      <c r="M63" s="245"/>
      <c r="N63" s="246"/>
      <c r="O63" s="50"/>
      <c r="P63" s="50"/>
      <c r="Q63" s="51"/>
      <c r="R63" s="53"/>
      <c r="S63" s="92"/>
      <c r="T63" s="92"/>
      <c r="U63" s="92"/>
      <c r="V63" s="52">
        <v>120</v>
      </c>
      <c r="W63" s="181">
        <v>153</v>
      </c>
      <c r="X63" s="101"/>
      <c r="Y63" s="265">
        <f t="shared" si="1"/>
        <v>273</v>
      </c>
    </row>
    <row r="64" spans="1:25">
      <c r="A64" s="259">
        <v>60</v>
      </c>
      <c r="B64" s="308" t="s">
        <v>58</v>
      </c>
      <c r="C64" s="284" t="s">
        <v>26</v>
      </c>
      <c r="D64" s="57"/>
      <c r="E64" s="58"/>
      <c r="F64" s="58"/>
      <c r="G64" s="78"/>
      <c r="H64" s="79"/>
      <c r="I64" s="80"/>
      <c r="J64" s="95"/>
      <c r="K64" s="243">
        <v>24</v>
      </c>
      <c r="L64" s="244">
        <v>44</v>
      </c>
      <c r="M64" s="245">
        <v>78</v>
      </c>
      <c r="N64" s="246">
        <v>104</v>
      </c>
      <c r="O64" s="50"/>
      <c r="P64" s="50"/>
      <c r="Q64" s="51"/>
      <c r="R64" s="53"/>
      <c r="S64" s="92"/>
      <c r="T64" s="92"/>
      <c r="U64" s="92"/>
      <c r="V64" s="52"/>
      <c r="W64" s="33"/>
      <c r="X64" s="101"/>
      <c r="Y64" s="265">
        <f t="shared" si="1"/>
        <v>250</v>
      </c>
    </row>
    <row r="65" spans="1:25">
      <c r="A65" s="259">
        <v>61</v>
      </c>
      <c r="B65" s="308" t="s">
        <v>59</v>
      </c>
      <c r="C65" s="222" t="s">
        <v>12</v>
      </c>
      <c r="D65" s="57"/>
      <c r="E65" s="58"/>
      <c r="F65" s="58"/>
      <c r="G65" s="78"/>
      <c r="H65" s="79"/>
      <c r="I65" s="80"/>
      <c r="J65" s="95"/>
      <c r="K65" s="243">
        <v>10</v>
      </c>
      <c r="L65" s="244">
        <v>56.000000000000007</v>
      </c>
      <c r="M65" s="245">
        <v>90</v>
      </c>
      <c r="N65" s="246">
        <v>88</v>
      </c>
      <c r="O65" s="50"/>
      <c r="P65" s="50"/>
      <c r="Q65" s="51"/>
      <c r="R65" s="53"/>
      <c r="S65" s="92"/>
      <c r="T65" s="92"/>
      <c r="U65" s="92"/>
      <c r="V65" s="52"/>
      <c r="W65" s="33"/>
      <c r="X65" s="101"/>
      <c r="Y65" s="265">
        <f t="shared" si="1"/>
        <v>244</v>
      </c>
    </row>
    <row r="66" spans="1:25">
      <c r="A66" s="259">
        <v>62</v>
      </c>
      <c r="B66" s="310" t="s">
        <v>116</v>
      </c>
      <c r="C66" s="89" t="s">
        <v>108</v>
      </c>
      <c r="D66" s="57"/>
      <c r="E66" s="58"/>
      <c r="F66" s="58"/>
      <c r="G66" s="78"/>
      <c r="H66" s="79"/>
      <c r="I66" s="80"/>
      <c r="J66" s="95"/>
      <c r="K66" s="243"/>
      <c r="L66" s="244"/>
      <c r="M66" s="245"/>
      <c r="N66" s="246"/>
      <c r="O66" s="50"/>
      <c r="P66" s="50"/>
      <c r="Q66" s="51"/>
      <c r="R66" s="53"/>
      <c r="S66" s="92"/>
      <c r="T66" s="92"/>
      <c r="U66" s="92"/>
      <c r="V66" s="52">
        <v>78</v>
      </c>
      <c r="W66" s="181">
        <v>162</v>
      </c>
      <c r="X66" s="101"/>
      <c r="Y66" s="265">
        <f t="shared" si="1"/>
        <v>240</v>
      </c>
    </row>
    <row r="67" spans="1:25">
      <c r="A67" s="259">
        <v>63</v>
      </c>
      <c r="B67" s="310" t="s">
        <v>120</v>
      </c>
      <c r="C67" s="89" t="s">
        <v>108</v>
      </c>
      <c r="D67" s="57"/>
      <c r="E67" s="58"/>
      <c r="F67" s="58"/>
      <c r="G67" s="78"/>
      <c r="H67" s="79"/>
      <c r="I67" s="80"/>
      <c r="J67" s="95"/>
      <c r="K67" s="243"/>
      <c r="L67" s="244"/>
      <c r="M67" s="245"/>
      <c r="N67" s="246"/>
      <c r="O67" s="50"/>
      <c r="P67" s="50"/>
      <c r="Q67" s="51"/>
      <c r="R67" s="53"/>
      <c r="S67" s="92"/>
      <c r="T67" s="92"/>
      <c r="U67" s="92"/>
      <c r="V67" s="52">
        <v>96</v>
      </c>
      <c r="W67" s="181">
        <v>126</v>
      </c>
      <c r="X67" s="101"/>
      <c r="Y67" s="265">
        <f t="shared" si="1"/>
        <v>222</v>
      </c>
    </row>
    <row r="68" spans="1:25">
      <c r="A68" s="259">
        <v>64</v>
      </c>
      <c r="B68" s="308" t="s">
        <v>101</v>
      </c>
      <c r="C68" s="303" t="s">
        <v>102</v>
      </c>
      <c r="D68" s="28"/>
      <c r="E68" s="29"/>
      <c r="F68" s="29"/>
      <c r="G68" s="49"/>
      <c r="H68" s="50"/>
      <c r="I68" s="51"/>
      <c r="J68" s="92"/>
      <c r="K68" s="49"/>
      <c r="L68" s="50"/>
      <c r="M68" s="51"/>
      <c r="N68" s="186"/>
      <c r="O68" s="50"/>
      <c r="P68" s="50"/>
      <c r="Q68" s="51">
        <v>216</v>
      </c>
      <c r="R68" s="53"/>
      <c r="S68" s="92"/>
      <c r="T68" s="92"/>
      <c r="U68" s="92"/>
      <c r="V68" s="52"/>
      <c r="W68" s="33"/>
      <c r="X68" s="101"/>
      <c r="Y68" s="265">
        <f t="shared" si="1"/>
        <v>216</v>
      </c>
    </row>
    <row r="69" spans="1:25">
      <c r="A69" s="259">
        <v>65</v>
      </c>
      <c r="B69" s="312" t="s">
        <v>147</v>
      </c>
      <c r="C69" s="89" t="s">
        <v>108</v>
      </c>
      <c r="D69" s="28"/>
      <c r="E69" s="29"/>
      <c r="F69" s="29"/>
      <c r="G69" s="49"/>
      <c r="H69" s="50"/>
      <c r="I69" s="51"/>
      <c r="J69" s="92"/>
      <c r="K69" s="49"/>
      <c r="L69" s="50"/>
      <c r="M69" s="51"/>
      <c r="N69" s="186"/>
      <c r="O69" s="188"/>
      <c r="P69" s="188"/>
      <c r="Q69" s="55"/>
      <c r="R69" s="192"/>
      <c r="S69" s="101"/>
      <c r="T69" s="101"/>
      <c r="U69" s="101"/>
      <c r="V69" s="52"/>
      <c r="W69" s="33"/>
      <c r="X69" s="101">
        <v>216</v>
      </c>
      <c r="Y69" s="265">
        <f t="shared" si="1"/>
        <v>216</v>
      </c>
    </row>
    <row r="70" spans="1:25">
      <c r="A70" s="259">
        <v>66</v>
      </c>
      <c r="B70" s="308" t="s">
        <v>19</v>
      </c>
      <c r="C70" s="90" t="s">
        <v>8</v>
      </c>
      <c r="D70" s="57"/>
      <c r="E70" s="58"/>
      <c r="F70" s="58"/>
      <c r="G70" s="78"/>
      <c r="H70" s="79"/>
      <c r="I70" s="80"/>
      <c r="J70" s="95"/>
      <c r="K70" s="243">
        <v>26</v>
      </c>
      <c r="L70" s="244">
        <v>52</v>
      </c>
      <c r="M70" s="245">
        <v>54</v>
      </c>
      <c r="N70" s="246">
        <v>80</v>
      </c>
      <c r="O70" s="50"/>
      <c r="P70" s="50"/>
      <c r="Q70" s="51"/>
      <c r="R70" s="53"/>
      <c r="S70" s="92"/>
      <c r="T70" s="92"/>
      <c r="U70" s="92"/>
      <c r="V70" s="52"/>
      <c r="W70" s="33"/>
      <c r="X70" s="101"/>
      <c r="Y70" s="265">
        <f t="shared" si="1"/>
        <v>212</v>
      </c>
    </row>
    <row r="71" spans="1:25">
      <c r="A71" s="259">
        <v>67</v>
      </c>
      <c r="B71" s="310" t="s">
        <v>112</v>
      </c>
      <c r="C71" s="89" t="s">
        <v>108</v>
      </c>
      <c r="D71" s="57"/>
      <c r="E71" s="58"/>
      <c r="F71" s="58"/>
      <c r="G71" s="78"/>
      <c r="H71" s="79"/>
      <c r="I71" s="80"/>
      <c r="J71" s="95"/>
      <c r="K71" s="243"/>
      <c r="L71" s="244"/>
      <c r="M71" s="245"/>
      <c r="N71" s="246"/>
      <c r="O71" s="50"/>
      <c r="P71" s="50"/>
      <c r="Q71" s="51"/>
      <c r="R71" s="53"/>
      <c r="S71" s="92"/>
      <c r="T71" s="92"/>
      <c r="U71" s="92"/>
      <c r="V71" s="52">
        <v>0</v>
      </c>
      <c r="W71" s="181">
        <v>207</v>
      </c>
      <c r="X71" s="101"/>
      <c r="Y71" s="265">
        <f t="shared" si="1"/>
        <v>207</v>
      </c>
    </row>
    <row r="72" spans="1:25">
      <c r="A72" s="259">
        <v>68</v>
      </c>
      <c r="B72" s="308" t="s">
        <v>60</v>
      </c>
      <c r="C72" s="222" t="s">
        <v>12</v>
      </c>
      <c r="D72" s="57"/>
      <c r="E72" s="58"/>
      <c r="F72" s="58"/>
      <c r="G72" s="78"/>
      <c r="H72" s="79"/>
      <c r="I72" s="80"/>
      <c r="J72" s="95"/>
      <c r="K72" s="243">
        <v>18</v>
      </c>
      <c r="L72" s="244">
        <v>40</v>
      </c>
      <c r="M72" s="245">
        <v>48</v>
      </c>
      <c r="N72" s="246">
        <v>96</v>
      </c>
      <c r="O72" s="50"/>
      <c r="P72" s="50"/>
      <c r="Q72" s="51"/>
      <c r="R72" s="53"/>
      <c r="S72" s="92"/>
      <c r="T72" s="92"/>
      <c r="U72" s="92"/>
      <c r="V72" s="52"/>
      <c r="W72" s="33"/>
      <c r="X72" s="101"/>
      <c r="Y72" s="265">
        <f t="shared" si="1"/>
        <v>202</v>
      </c>
    </row>
    <row r="73" spans="1:25">
      <c r="A73" s="259">
        <v>69</v>
      </c>
      <c r="B73" s="308" t="s">
        <v>61</v>
      </c>
      <c r="C73" s="222" t="s">
        <v>12</v>
      </c>
      <c r="D73" s="57"/>
      <c r="E73" s="58"/>
      <c r="F73" s="58"/>
      <c r="G73" s="78"/>
      <c r="H73" s="79"/>
      <c r="I73" s="80"/>
      <c r="J73" s="95"/>
      <c r="K73" s="243">
        <v>22</v>
      </c>
      <c r="L73" s="244">
        <v>36</v>
      </c>
      <c r="M73" s="245">
        <v>30</v>
      </c>
      <c r="N73" s="246">
        <v>112</v>
      </c>
      <c r="O73" s="187"/>
      <c r="P73" s="187"/>
      <c r="Q73" s="190"/>
      <c r="R73" s="191"/>
      <c r="S73" s="139"/>
      <c r="T73" s="139"/>
      <c r="U73" s="139"/>
      <c r="V73" s="52"/>
      <c r="W73" s="33"/>
      <c r="X73" s="101"/>
      <c r="Y73" s="265">
        <f t="shared" si="1"/>
        <v>200</v>
      </c>
    </row>
    <row r="74" spans="1:25">
      <c r="A74" s="259">
        <v>70</v>
      </c>
      <c r="B74" s="308" t="s">
        <v>62</v>
      </c>
      <c r="C74" s="284" t="s">
        <v>26</v>
      </c>
      <c r="D74" s="57"/>
      <c r="E74" s="58"/>
      <c r="F74" s="58"/>
      <c r="G74" s="78"/>
      <c r="H74" s="79"/>
      <c r="I74" s="80"/>
      <c r="J74" s="95"/>
      <c r="K74" s="243">
        <v>28</v>
      </c>
      <c r="L74" s="244">
        <v>32</v>
      </c>
      <c r="M74" s="245">
        <v>99</v>
      </c>
      <c r="N74" s="246">
        <v>40</v>
      </c>
      <c r="O74" s="50"/>
      <c r="P74" s="50"/>
      <c r="Q74" s="51"/>
      <c r="R74" s="53"/>
      <c r="S74" s="92"/>
      <c r="T74" s="92"/>
      <c r="U74" s="92"/>
      <c r="V74" s="52"/>
      <c r="W74" s="33"/>
      <c r="X74" s="101"/>
      <c r="Y74" s="265">
        <f t="shared" si="1"/>
        <v>199</v>
      </c>
    </row>
    <row r="75" spans="1:25">
      <c r="A75" s="259">
        <v>71</v>
      </c>
      <c r="B75" s="308" t="s">
        <v>18</v>
      </c>
      <c r="C75" s="284" t="s">
        <v>26</v>
      </c>
      <c r="D75" s="57"/>
      <c r="E75" s="58"/>
      <c r="F75" s="58"/>
      <c r="G75" s="78"/>
      <c r="H75" s="79"/>
      <c r="I75" s="80"/>
      <c r="J75" s="95"/>
      <c r="K75" s="243">
        <v>20</v>
      </c>
      <c r="L75" s="244">
        <v>24</v>
      </c>
      <c r="M75" s="245">
        <v>84</v>
      </c>
      <c r="N75" s="246">
        <v>64</v>
      </c>
      <c r="O75" s="188"/>
      <c r="P75" s="188"/>
      <c r="Q75" s="55"/>
      <c r="R75" s="192"/>
      <c r="S75" s="101"/>
      <c r="T75" s="101"/>
      <c r="U75" s="101"/>
      <c r="V75" s="140"/>
      <c r="W75" s="33"/>
      <c r="X75" s="101"/>
      <c r="Y75" s="265">
        <f t="shared" si="1"/>
        <v>192</v>
      </c>
    </row>
    <row r="76" spans="1:25">
      <c r="A76" s="259">
        <v>72</v>
      </c>
      <c r="B76" s="310" t="s">
        <v>121</v>
      </c>
      <c r="C76" s="89" t="s">
        <v>108</v>
      </c>
      <c r="D76" s="57"/>
      <c r="E76" s="58"/>
      <c r="F76" s="58"/>
      <c r="G76" s="78"/>
      <c r="H76" s="79"/>
      <c r="I76" s="80"/>
      <c r="J76" s="95"/>
      <c r="K76" s="243"/>
      <c r="L76" s="244"/>
      <c r="M76" s="245"/>
      <c r="N76" s="246"/>
      <c r="O76" s="50"/>
      <c r="P76" s="50"/>
      <c r="Q76" s="51"/>
      <c r="R76" s="53"/>
      <c r="S76" s="92"/>
      <c r="T76" s="92"/>
      <c r="U76" s="92"/>
      <c r="V76" s="52">
        <v>66</v>
      </c>
      <c r="W76" s="181">
        <v>117</v>
      </c>
      <c r="X76" s="101"/>
      <c r="Y76" s="265">
        <f t="shared" ref="Y76:Y88" si="2">SUM(D76:X76)</f>
        <v>183</v>
      </c>
    </row>
    <row r="77" spans="1:25">
      <c r="A77" s="259">
        <v>73</v>
      </c>
      <c r="B77" s="308" t="s">
        <v>63</v>
      </c>
      <c r="C77" s="222" t="s">
        <v>12</v>
      </c>
      <c r="D77" s="57"/>
      <c r="E77" s="58"/>
      <c r="F77" s="58"/>
      <c r="G77" s="78"/>
      <c r="H77" s="79"/>
      <c r="I77" s="80"/>
      <c r="J77" s="95"/>
      <c r="K77" s="243">
        <v>16</v>
      </c>
      <c r="L77" s="244">
        <v>28.000000000000004</v>
      </c>
      <c r="M77" s="245">
        <v>60</v>
      </c>
      <c r="N77" s="246">
        <v>72</v>
      </c>
      <c r="O77" s="50"/>
      <c r="P77" s="50"/>
      <c r="Q77" s="51"/>
      <c r="R77" s="53"/>
      <c r="S77" s="92"/>
      <c r="T77" s="92"/>
      <c r="U77" s="92"/>
      <c r="V77" s="52"/>
      <c r="W77" s="33"/>
      <c r="X77" s="101"/>
      <c r="Y77" s="265">
        <f t="shared" si="2"/>
        <v>176</v>
      </c>
    </row>
    <row r="78" spans="1:25">
      <c r="A78" s="259">
        <v>74</v>
      </c>
      <c r="B78" s="308" t="s">
        <v>64</v>
      </c>
      <c r="C78" s="222" t="s">
        <v>12</v>
      </c>
      <c r="D78" s="57"/>
      <c r="E78" s="58"/>
      <c r="F78" s="58"/>
      <c r="G78" s="78"/>
      <c r="H78" s="79"/>
      <c r="I78" s="80"/>
      <c r="J78" s="95"/>
      <c r="K78" s="243">
        <v>14</v>
      </c>
      <c r="L78" s="244">
        <v>60</v>
      </c>
      <c r="M78" s="245">
        <v>24</v>
      </c>
      <c r="N78" s="246">
        <v>56</v>
      </c>
      <c r="O78" s="50"/>
      <c r="P78" s="50"/>
      <c r="Q78" s="51"/>
      <c r="R78" s="53"/>
      <c r="S78" s="92"/>
      <c r="T78" s="92"/>
      <c r="U78" s="92"/>
      <c r="V78" s="52"/>
      <c r="W78" s="33"/>
      <c r="X78" s="101"/>
      <c r="Y78" s="265">
        <f t="shared" si="2"/>
        <v>154</v>
      </c>
    </row>
    <row r="79" spans="1:25">
      <c r="A79" s="259">
        <v>75</v>
      </c>
      <c r="B79" s="310" t="s">
        <v>123</v>
      </c>
      <c r="C79" s="89" t="s">
        <v>108</v>
      </c>
      <c r="D79" s="57"/>
      <c r="E79" s="58"/>
      <c r="F79" s="58"/>
      <c r="G79" s="78"/>
      <c r="H79" s="79"/>
      <c r="I79" s="80"/>
      <c r="J79" s="95"/>
      <c r="K79" s="243"/>
      <c r="L79" s="244"/>
      <c r="M79" s="245"/>
      <c r="N79" s="246"/>
      <c r="O79" s="50"/>
      <c r="P79" s="50"/>
      <c r="Q79" s="51"/>
      <c r="R79" s="53"/>
      <c r="S79" s="92"/>
      <c r="T79" s="92"/>
      <c r="U79" s="92"/>
      <c r="V79" s="52">
        <v>48</v>
      </c>
      <c r="W79" s="181">
        <v>99</v>
      </c>
      <c r="X79" s="101"/>
      <c r="Y79" s="265">
        <f t="shared" si="2"/>
        <v>147</v>
      </c>
    </row>
    <row r="80" spans="1:25">
      <c r="A80" s="259">
        <v>76</v>
      </c>
      <c r="B80" s="308" t="s">
        <v>17</v>
      </c>
      <c r="C80" s="284" t="s">
        <v>26</v>
      </c>
      <c r="D80" s="57"/>
      <c r="E80" s="58"/>
      <c r="F80" s="58"/>
      <c r="G80" s="78"/>
      <c r="H80" s="79"/>
      <c r="I80" s="80"/>
      <c r="J80" s="95"/>
      <c r="K80" s="243">
        <v>8</v>
      </c>
      <c r="L80" s="244">
        <v>48</v>
      </c>
      <c r="M80" s="245">
        <v>42</v>
      </c>
      <c r="N80" s="246">
        <v>48</v>
      </c>
      <c r="O80" s="50"/>
      <c r="P80" s="50"/>
      <c r="Q80" s="51"/>
      <c r="R80" s="53"/>
      <c r="S80" s="92"/>
      <c r="T80" s="92"/>
      <c r="U80" s="92"/>
      <c r="V80" s="52"/>
      <c r="W80" s="33"/>
      <c r="X80" s="101"/>
      <c r="Y80" s="265">
        <f t="shared" si="2"/>
        <v>146</v>
      </c>
    </row>
    <row r="81" spans="1:25">
      <c r="A81" s="259">
        <v>77</v>
      </c>
      <c r="B81" s="310" t="s">
        <v>125</v>
      </c>
      <c r="C81" s="89" t="s">
        <v>108</v>
      </c>
      <c r="D81" s="57"/>
      <c r="E81" s="58"/>
      <c r="F81" s="58"/>
      <c r="G81" s="78"/>
      <c r="H81" s="79"/>
      <c r="I81" s="80"/>
      <c r="J81" s="95"/>
      <c r="K81" s="243"/>
      <c r="L81" s="244"/>
      <c r="M81" s="245"/>
      <c r="N81" s="246"/>
      <c r="O81" s="50"/>
      <c r="P81" s="50"/>
      <c r="Q81" s="51"/>
      <c r="R81" s="53"/>
      <c r="S81" s="92"/>
      <c r="T81" s="92"/>
      <c r="U81" s="20"/>
      <c r="V81" s="52">
        <v>56</v>
      </c>
      <c r="W81" s="181">
        <v>84</v>
      </c>
      <c r="X81" s="101"/>
      <c r="Y81" s="265">
        <f t="shared" si="2"/>
        <v>140</v>
      </c>
    </row>
    <row r="82" spans="1:25">
      <c r="A82" s="259">
        <v>78</v>
      </c>
      <c r="B82" s="310" t="s">
        <v>129</v>
      </c>
      <c r="C82" s="89" t="s">
        <v>108</v>
      </c>
      <c r="D82" s="57"/>
      <c r="E82" s="58"/>
      <c r="F82" s="58"/>
      <c r="G82" s="78"/>
      <c r="H82" s="79"/>
      <c r="I82" s="80"/>
      <c r="J82" s="95"/>
      <c r="K82" s="243"/>
      <c r="L82" s="244"/>
      <c r="M82" s="245"/>
      <c r="N82" s="246"/>
      <c r="O82" s="50"/>
      <c r="P82" s="50"/>
      <c r="Q82" s="51"/>
      <c r="R82" s="53"/>
      <c r="S82" s="92"/>
      <c r="T82" s="92"/>
      <c r="U82" s="47"/>
      <c r="V82" s="52">
        <v>72</v>
      </c>
      <c r="W82" s="181">
        <v>60</v>
      </c>
      <c r="X82" s="101"/>
      <c r="Y82" s="265">
        <f t="shared" si="2"/>
        <v>132</v>
      </c>
    </row>
    <row r="83" spans="1:25">
      <c r="A83" s="259">
        <v>79</v>
      </c>
      <c r="B83" s="310" t="s">
        <v>139</v>
      </c>
      <c r="C83" s="90" t="s">
        <v>8</v>
      </c>
      <c r="D83" s="57"/>
      <c r="E83" s="58"/>
      <c r="F83" s="58"/>
      <c r="G83" s="78"/>
      <c r="H83" s="79"/>
      <c r="I83" s="80"/>
      <c r="J83" s="95"/>
      <c r="K83" s="243"/>
      <c r="L83" s="244"/>
      <c r="M83" s="245"/>
      <c r="N83" s="246"/>
      <c r="O83" s="50"/>
      <c r="P83" s="50"/>
      <c r="Q83" s="51"/>
      <c r="R83" s="53"/>
      <c r="S83" s="221" t="s">
        <v>146</v>
      </c>
      <c r="T83" s="218">
        <v>132</v>
      </c>
      <c r="U83" s="238" t="s">
        <v>146</v>
      </c>
      <c r="V83" s="52"/>
      <c r="W83" s="33"/>
      <c r="X83" s="101"/>
      <c r="Y83" s="265">
        <f t="shared" si="2"/>
        <v>132</v>
      </c>
    </row>
    <row r="84" spans="1:25">
      <c r="A84" s="259">
        <v>80</v>
      </c>
      <c r="B84" s="310" t="s">
        <v>127</v>
      </c>
      <c r="C84" s="89" t="s">
        <v>108</v>
      </c>
      <c r="D84" s="57"/>
      <c r="E84" s="58"/>
      <c r="F84" s="58"/>
      <c r="G84" s="78"/>
      <c r="H84" s="79"/>
      <c r="I84" s="80"/>
      <c r="J84" s="95"/>
      <c r="K84" s="243"/>
      <c r="L84" s="244"/>
      <c r="M84" s="245"/>
      <c r="N84" s="246"/>
      <c r="O84" s="50"/>
      <c r="P84" s="50"/>
      <c r="Q84" s="51"/>
      <c r="R84" s="53"/>
      <c r="S84" s="92"/>
      <c r="T84" s="92"/>
      <c r="U84" s="47"/>
      <c r="V84" s="52">
        <v>44</v>
      </c>
      <c r="W84" s="181">
        <v>72</v>
      </c>
      <c r="X84" s="101"/>
      <c r="Y84" s="265">
        <f t="shared" si="2"/>
        <v>116</v>
      </c>
    </row>
    <row r="85" spans="1:25">
      <c r="A85" s="259">
        <v>81</v>
      </c>
      <c r="B85" s="308" t="s">
        <v>66</v>
      </c>
      <c r="C85" s="297" t="s">
        <v>23</v>
      </c>
      <c r="D85" s="231">
        <v>30</v>
      </c>
      <c r="E85" s="50"/>
      <c r="F85" s="51"/>
      <c r="G85" s="49"/>
      <c r="H85" s="50"/>
      <c r="I85" s="51"/>
      <c r="J85" s="92"/>
      <c r="K85" s="243">
        <v>6</v>
      </c>
      <c r="L85" s="244">
        <v>16</v>
      </c>
      <c r="M85" s="245">
        <v>36</v>
      </c>
      <c r="N85" s="246">
        <v>24</v>
      </c>
      <c r="O85" s="50"/>
      <c r="P85" s="50"/>
      <c r="Q85" s="51"/>
      <c r="R85" s="53"/>
      <c r="S85" s="92"/>
      <c r="T85" s="28"/>
      <c r="U85" s="29"/>
      <c r="V85" s="52"/>
      <c r="W85" s="55"/>
      <c r="X85" s="101"/>
      <c r="Y85" s="265">
        <f t="shared" si="2"/>
        <v>112</v>
      </c>
    </row>
    <row r="86" spans="1:25">
      <c r="A86" s="259">
        <v>82</v>
      </c>
      <c r="B86" s="308" t="s">
        <v>65</v>
      </c>
      <c r="C86" s="222" t="s">
        <v>12</v>
      </c>
      <c r="D86" s="79"/>
      <c r="E86" s="79"/>
      <c r="F86" s="80"/>
      <c r="G86" s="78"/>
      <c r="H86" s="79"/>
      <c r="I86" s="80"/>
      <c r="J86" s="95"/>
      <c r="K86" s="243">
        <v>12</v>
      </c>
      <c r="L86" s="244">
        <v>20</v>
      </c>
      <c r="M86" s="245">
        <v>18</v>
      </c>
      <c r="N86" s="246">
        <v>32</v>
      </c>
      <c r="O86" s="50"/>
      <c r="P86" s="50"/>
      <c r="Q86" s="51"/>
      <c r="R86" s="53"/>
      <c r="S86" s="92"/>
      <c r="T86" s="28"/>
      <c r="U86" s="29"/>
      <c r="V86" s="52"/>
      <c r="W86" s="55"/>
      <c r="X86" s="101"/>
      <c r="Y86" s="265">
        <f t="shared" si="2"/>
        <v>82</v>
      </c>
    </row>
    <row r="87" spans="1:25">
      <c r="A87" s="259">
        <v>83</v>
      </c>
      <c r="B87" s="313" t="s">
        <v>128</v>
      </c>
      <c r="C87" s="89" t="s">
        <v>108</v>
      </c>
      <c r="D87" s="79"/>
      <c r="E87" s="79"/>
      <c r="F87" s="80"/>
      <c r="G87" s="78"/>
      <c r="H87" s="79"/>
      <c r="I87" s="80"/>
      <c r="J87" s="95"/>
      <c r="K87" s="243"/>
      <c r="L87" s="244"/>
      <c r="M87" s="245"/>
      <c r="N87" s="246"/>
      <c r="O87" s="50"/>
      <c r="P87" s="50"/>
      <c r="Q87" s="51"/>
      <c r="R87" s="53"/>
      <c r="S87" s="220"/>
      <c r="T87" s="92"/>
      <c r="U87" s="92"/>
      <c r="V87" s="52">
        <v>0</v>
      </c>
      <c r="W87" s="193">
        <v>66</v>
      </c>
      <c r="X87" s="101"/>
      <c r="Y87" s="265">
        <f t="shared" si="2"/>
        <v>66</v>
      </c>
    </row>
    <row r="88" spans="1:25" ht="13.5" thickBot="1">
      <c r="A88" s="259">
        <v>84</v>
      </c>
      <c r="B88" s="313" t="s">
        <v>130</v>
      </c>
      <c r="C88" s="315" t="s">
        <v>108</v>
      </c>
      <c r="D88" s="79"/>
      <c r="E88" s="79"/>
      <c r="F88" s="80"/>
      <c r="G88" s="78"/>
      <c r="H88" s="79"/>
      <c r="I88" s="80"/>
      <c r="J88" s="95"/>
      <c r="K88" s="243"/>
      <c r="L88" s="244"/>
      <c r="M88" s="245"/>
      <c r="N88" s="246"/>
      <c r="O88" s="50"/>
      <c r="P88" s="51"/>
      <c r="Q88" s="51"/>
      <c r="R88" s="53"/>
      <c r="S88" s="220"/>
      <c r="T88" s="92"/>
      <c r="U88" s="186"/>
      <c r="V88" s="52">
        <v>0</v>
      </c>
      <c r="W88" s="193">
        <v>48</v>
      </c>
      <c r="X88" s="101"/>
      <c r="Y88" s="316">
        <f t="shared" si="2"/>
        <v>48</v>
      </c>
    </row>
    <row r="89" spans="1:25" ht="13.5" thickBot="1">
      <c r="A89" s="317"/>
      <c r="B89" s="318" t="s">
        <v>7</v>
      </c>
      <c r="C89" s="319">
        <v>84</v>
      </c>
      <c r="D89" s="339">
        <v>18</v>
      </c>
      <c r="E89" s="337"/>
      <c r="F89" s="337"/>
      <c r="G89" s="339">
        <v>14</v>
      </c>
      <c r="H89" s="337"/>
      <c r="I89" s="337"/>
      <c r="J89" s="337"/>
      <c r="K89" s="339">
        <v>30</v>
      </c>
      <c r="L89" s="337"/>
      <c r="M89" s="337"/>
      <c r="N89" s="338"/>
      <c r="O89" s="337">
        <v>10</v>
      </c>
      <c r="P89" s="337"/>
      <c r="Q89" s="337"/>
      <c r="R89" s="338"/>
      <c r="S89" s="264"/>
      <c r="T89" s="264">
        <v>9</v>
      </c>
      <c r="U89" s="264"/>
      <c r="V89" s="339">
        <v>25</v>
      </c>
      <c r="W89" s="340"/>
      <c r="X89" s="320">
        <v>14</v>
      </c>
      <c r="Y89" s="321"/>
    </row>
    <row r="90" spans="1:25">
      <c r="B90" s="35" t="s">
        <v>1</v>
      </c>
    </row>
    <row r="92" spans="1:25">
      <c r="B92" s="3" t="s">
        <v>150</v>
      </c>
    </row>
  </sheetData>
  <mergeCells count="12">
    <mergeCell ref="D3:F3"/>
    <mergeCell ref="G3:J3"/>
    <mergeCell ref="A1:Y1"/>
    <mergeCell ref="K3:N3"/>
    <mergeCell ref="K89:N89"/>
    <mergeCell ref="V3:W3"/>
    <mergeCell ref="D89:F89"/>
    <mergeCell ref="V89:W89"/>
    <mergeCell ref="S3:U3"/>
    <mergeCell ref="G89:J89"/>
    <mergeCell ref="O89:R89"/>
    <mergeCell ref="O3:R3"/>
  </mergeCells>
  <phoneticPr fontId="0" type="noConversion"/>
  <pageMargins left="0.43307086614173229" right="0.27559055118110237" top="0.59055118110236227" bottom="0.59055118110236227" header="0.31496062992125984" footer="0.31496062992125984"/>
  <pageSetup paperSize="9" scale="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Netopil</dc:creator>
  <cp:lastModifiedBy>peska</cp:lastModifiedBy>
  <cp:lastPrinted>2012-01-02T17:38:55Z</cp:lastPrinted>
  <dcterms:created xsi:type="dcterms:W3CDTF">1999-11-06T07:39:58Z</dcterms:created>
  <dcterms:modified xsi:type="dcterms:W3CDTF">2016-09-19T05:48:38Z</dcterms:modified>
</cp:coreProperties>
</file>