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41" yWindow="750" windowWidth="11775" windowHeight="8055" tabRatio="533" firstSheet="1" activeTab="5"/>
  </bookViews>
  <sheets>
    <sheet name="JUNIOŘI U23" sheetId="1" r:id="rId1"/>
    <sheet name="JUNIOŘI U19" sheetId="2" r:id="rId2"/>
    <sheet name="JUNIORKY U19" sheetId="3" r:id="rId3"/>
    <sheet name="JUNIORKY U23" sheetId="4" r:id="rId4"/>
    <sheet name="SOUHRN TÝMY" sheetId="5" r:id="rId5"/>
    <sheet name="SOUHRN KLUBY" sheetId="6" r:id="rId6"/>
  </sheets>
  <externalReferences>
    <externalReference r:id="rId9"/>
  </externalReferences>
  <definedNames>
    <definedName name="_xlnm.Print_Area" localSheetId="2">'JUNIORKY U19'!$A$1:$S$4</definedName>
    <definedName name="_xlnm.Print_Area" localSheetId="3">'JUNIORKY U23'!$A$1:$S$4</definedName>
    <definedName name="_xlnm.Print_Area" localSheetId="1">'JUNIOŘI U19'!$A$1:$S$10</definedName>
    <definedName name="_xlnm.Print_Area" localSheetId="0">'JUNIOŘI U23'!$A$1:$U$9</definedName>
  </definedNames>
  <calcPr fullCalcOnLoad="1"/>
</workbook>
</file>

<file path=xl/sharedStrings.xml><?xml version="1.0" encoding="utf-8"?>
<sst xmlns="http://schemas.openxmlformats.org/spreadsheetml/2006/main" count="517" uniqueCount="94">
  <si>
    <t>Pořadí</t>
  </si>
  <si>
    <t>Posádka</t>
  </si>
  <si>
    <t>Troja</t>
  </si>
  <si>
    <t>sjezd</t>
  </si>
  <si>
    <t>slalom</t>
  </si>
  <si>
    <t>sprint</t>
  </si>
  <si>
    <t>ČP</t>
  </si>
  <si>
    <t>5</t>
  </si>
  <si>
    <t>4</t>
  </si>
  <si>
    <t>rok</t>
  </si>
  <si>
    <t>reg. číslo
klubu</t>
  </si>
  <si>
    <t>Název
posádky</t>
  </si>
  <si>
    <t xml:space="preserve">počet 
členů
</t>
  </si>
  <si>
    <t>Č. Vrbné</t>
  </si>
  <si>
    <t>HANACE rafters Čudly</t>
  </si>
  <si>
    <t>Jiskra HB junioři</t>
  </si>
  <si>
    <t>Lipno</t>
  </si>
  <si>
    <t>Sázava</t>
  </si>
  <si>
    <t>6</t>
  </si>
  <si>
    <t>RK Hodonín junior</t>
  </si>
  <si>
    <t>RK Hodonín junior II</t>
  </si>
  <si>
    <t>BĚŤÁK DANIEL
PECHÁČEK FILIP
KYLAR ALEŠ
KREJČÍ MARTIN</t>
  </si>
  <si>
    <t>97
96
95
95</t>
  </si>
  <si>
    <t>BĚŤÁK DANIEL
PECHÁČEK FILIP
MAREK JAN
KYLAR ALEŠ</t>
  </si>
  <si>
    <t>97
96
98
97</t>
  </si>
  <si>
    <t>Kaplice draci</t>
  </si>
  <si>
    <t>Labe</t>
  </si>
  <si>
    <t>Roudnice</t>
  </si>
  <si>
    <t>Vír</t>
  </si>
  <si>
    <t>TR juniorky</t>
  </si>
  <si>
    <t>178
126</t>
  </si>
  <si>
    <t>Kaplice dračice</t>
  </si>
  <si>
    <t>TR JUNIOR</t>
  </si>
  <si>
    <t>BERÁNKOVÁ BARBORA
KUČEROVÁ VERONIKA
BERÁNKOVÁ KATEŘINA 
VÍTOVCOVÁ NATÁLIE 
PRUHEROVÁ BETKA</t>
  </si>
  <si>
    <t>92
99
96
95
96</t>
  </si>
  <si>
    <t>KAČENKA JIŘÍ
ŠLESINGR MICHAEL
VAŘEKA JAN
PIPEK JAN
MORAVEC JAKUB
HRDLIČKA NORBERT</t>
  </si>
  <si>
    <t>99
00
96
98
99
00</t>
  </si>
  <si>
    <t>V.O.R. LETŚ GO</t>
  </si>
  <si>
    <t>HŘIBA ŠTĚPÁN
MATUŠKA DAVID
VAŠULKA LUKÁŠ
DUBŠÍK KRYŠTOF
HROMEK TOMÁŠ</t>
  </si>
  <si>
    <t>92
01
98
00
01</t>
  </si>
  <si>
    <t>V.O.R. Piraně Pohořeli</t>
  </si>
  <si>
    <t>HENEŠ JOSEF
TARABA JAN
KRATOCHVÍL ROMAN
FOLTÁN JAKUB</t>
  </si>
  <si>
    <t>95
95
95
97</t>
  </si>
  <si>
    <t>ŠEBKOVÁ KATEŘINA
MALOVCOVÁ ZUZANA
NĚMCOVÁ DOMINIKA
KUKOLÍKOVÁ PAVLA
MARKOVÁ ANNA</t>
  </si>
  <si>
    <t>01
05
00
02
03</t>
  </si>
  <si>
    <t>ČERMÁKOVÁ VERONIKA
PATLEJCHOVÁ TEREZA
GRZNÁROVÁ MAGDALÉNA
NAVRÁTILOVÁ NATÁLIE
ŠEDOVÁ MÍŠA</t>
  </si>
  <si>
    <t>99
00
96
01
98</t>
  </si>
  <si>
    <t>RK Letohrad
LET-KY</t>
  </si>
  <si>
    <t>SVOBODA ADAM
MACÁŠEK TOMÁŠ
PAVLÍK RADEK
MUSIL FILIP
MEDŘICKÝ LUDVÍK
PEXA JAN</t>
  </si>
  <si>
    <t>94
92
92
92
92
95</t>
  </si>
  <si>
    <t>RK Letohrad
LET-GUN</t>
  </si>
  <si>
    <t>RK Letohrad
LET-CI</t>
  </si>
  <si>
    <t>RK Letohrad
LETOUNI</t>
  </si>
  <si>
    <t>V.O.R. Vlastní cestou</t>
  </si>
  <si>
    <t>HRDLIČKA NORBERT
MORAVEC JAKUB
BŘÍZOVÁ KAMILA
HRDLIČKOVÁ CECÍLIE</t>
  </si>
  <si>
    <t>00
99
01
02</t>
  </si>
  <si>
    <t>PUTZER HYNEK
ŠEBEK STANISLAV
BŘÍŽEK MATYÁŠ
PASTIER DENIS
MARKOVÁ DANA</t>
  </si>
  <si>
    <t>03
99
03
01
03</t>
  </si>
  <si>
    <t>RK Letohrad
LETOUNI 2</t>
  </si>
  <si>
    <t>MORAVEC JAKUB
ŠLESINGER MICHAEL
STEJSKALOVÁ VERONIKA
URBANOVÁ ADÉLA
HRDLIČKOVÁ CECÍLIE
KOCLÍŘOVÁ ADÉLA</t>
  </si>
  <si>
    <t>99
00
99
98
02
98</t>
  </si>
  <si>
    <t>FOLK JAN
NAVRÁTIL PATRIK
KŮRKA MATĚJ
BOHUSLAV MAREK
KOCIÁN DOMINIK</t>
  </si>
  <si>
    <t>99
99
98
01
98</t>
  </si>
  <si>
    <t>MARTINKA ANTONÍN
MARTINKA TOMÁŠ
BLANÁŘ JINDŘICH 
PŘIKRYL VOJTĚCH
PAVLÍK RADEK</t>
  </si>
  <si>
    <t>93
93
93
95
92</t>
  </si>
  <si>
    <t>VONDRÁČEK VOJTĚCH
HAVLÍČEK JIŘÍ
ŽÁK PETR
PROKOP JAN
ČERNÝ MICHAL
VAŘEKA JAN</t>
  </si>
  <si>
    <t>96
95
95
96
96
96</t>
  </si>
  <si>
    <t>109
155</t>
  </si>
  <si>
    <t>FOLTYSOVÁ DENISA
SMETÁNKOVÁ KLÁRA
SOVÁKOVÁ LENKA
LIGURSKÁ BLANKA 
FOLTÝSOVÁ SABINA
DUŠKOVÁ KATEŘINA</t>
  </si>
  <si>
    <t>93
00
93
94
96
98</t>
  </si>
  <si>
    <t>URBANOVÁ ADÉLA
LANGROVÁ BARBORA
BŘÍZOVÁ KAMILA
HRDLIČKOVÁ CECÍLIE
KOCLÍŘOVÁ ADÉLA</t>
  </si>
  <si>
    <t>98
96
01
02
98</t>
  </si>
  <si>
    <t>RK Hodonín Junior</t>
  </si>
  <si>
    <t>00
98
01
00</t>
  </si>
  <si>
    <t>DUBŠÍK KRYŠTOF
ŠEDOVÁ MICHAELA
MATUSKA DAVID
PATLEJCHOVÁ TEREZA</t>
  </si>
  <si>
    <t>BODY 
ZA MČR
sjezd</t>
  </si>
  <si>
    <t>BODY 
ZA MČR
slalom</t>
  </si>
  <si>
    <t>BODY 
ZA MČR
sprint</t>
  </si>
  <si>
    <t>BODY 
ZA MČR
celkem</t>
  </si>
  <si>
    <t>účast</t>
  </si>
  <si>
    <t>VT</t>
  </si>
  <si>
    <t>BODY 
CELKEM</t>
  </si>
  <si>
    <t>U23M</t>
  </si>
  <si>
    <t>U19M</t>
  </si>
  <si>
    <t>U19Z</t>
  </si>
  <si>
    <t>U23Z</t>
  </si>
  <si>
    <t xml:space="preserve">1 BOD = </t>
  </si>
  <si>
    <t>Kat</t>
  </si>
  <si>
    <t>MČR</t>
  </si>
  <si>
    <t>CELKEM</t>
  </si>
  <si>
    <t>BODY</t>
  </si>
  <si>
    <t>Kč</t>
  </si>
  <si>
    <t>posádka</t>
  </si>
  <si>
    <t>klub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</si>
</sst>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dd/mm/yy"/>
    <numFmt numFmtId="166" formatCode="0_ ;[Red]\-0\ "/>
    <numFmt numFmtId="167" formatCode="h:mm:ss.0"/>
    <numFmt numFmtId="168" formatCode="hh:mm:ss.00"/>
    <numFmt numFmtId="169" formatCode="h:mm:ss.00"/>
    <numFmt numFmtId="170" formatCode="mm:ss.00"/>
    <numFmt numFmtId="171" formatCode="[$-405]d\.\ mmmm\ yyyy"/>
    <numFmt numFmtId="172" formatCode="mmm/yyyy"/>
    <numFmt numFmtId="173" formatCode="hh:mm:ss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#,##0\ &quot;Kč&quot;"/>
  </numFmts>
  <fonts count="58">
    <font>
      <sz val="11"/>
      <color theme="1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58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Arial CE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9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9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80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8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0" fillId="23" borderId="6" applyNumberFormat="0" applyFont="0" applyAlignment="0" applyProtection="0"/>
    <xf numFmtId="9" fontId="10" fillId="0" borderId="0" applyFont="0" applyFill="0" applyBorder="0" applyAlignment="0" applyProtection="0"/>
    <xf numFmtId="0" fontId="50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  <xf numFmtId="165" fontId="7" fillId="0" borderId="24" xfId="0" applyNumberFormat="1" applyFont="1" applyFill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165" fontId="7" fillId="0" borderId="16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8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65" fontId="7" fillId="0" borderId="28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65" fontId="7" fillId="0" borderId="29" xfId="0" applyNumberFormat="1" applyFont="1" applyBorder="1" applyAlignment="1">
      <alignment horizontal="center" vertical="center"/>
    </xf>
    <xf numFmtId="165" fontId="7" fillId="0" borderId="30" xfId="0" applyNumberFormat="1" applyFont="1" applyFill="1" applyBorder="1" applyAlignment="1">
      <alignment horizontal="center" vertical="center"/>
    </xf>
    <xf numFmtId="165" fontId="7" fillId="0" borderId="31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165" fontId="7" fillId="0" borderId="37" xfId="0" applyNumberFormat="1" applyFont="1" applyFill="1" applyBorder="1" applyAlignment="1">
      <alignment horizontal="center" vertical="center"/>
    </xf>
    <xf numFmtId="165" fontId="7" fillId="0" borderId="36" xfId="0" applyNumberFormat="1" applyFont="1" applyFill="1" applyBorder="1" applyAlignment="1">
      <alignment horizontal="center" vertical="center"/>
    </xf>
    <xf numFmtId="49" fontId="8" fillId="35" borderId="14" xfId="0" applyNumberFormat="1" applyFont="1" applyFill="1" applyBorder="1" applyAlignment="1">
      <alignment horizontal="center" vertical="center"/>
    </xf>
    <xf numFmtId="49" fontId="8" fillId="36" borderId="14" xfId="0" applyNumberFormat="1" applyFont="1" applyFill="1" applyBorder="1" applyAlignment="1">
      <alignment horizontal="center" vertical="center"/>
    </xf>
    <xf numFmtId="49" fontId="8" fillId="35" borderId="21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49" fontId="8" fillId="37" borderId="21" xfId="0" applyNumberFormat="1" applyFont="1" applyFill="1" applyBorder="1" applyAlignment="1">
      <alignment horizontal="center" vertical="center"/>
    </xf>
    <xf numFmtId="49" fontId="8" fillId="35" borderId="19" xfId="0" applyNumberFormat="1" applyFont="1" applyFill="1" applyBorder="1" applyAlignment="1">
      <alignment horizontal="center" vertical="center"/>
    </xf>
    <xf numFmtId="49" fontId="8" fillId="37" borderId="14" xfId="0" applyNumberFormat="1" applyFont="1" applyFill="1" applyBorder="1" applyAlignment="1">
      <alignment horizontal="center" vertical="center"/>
    </xf>
    <xf numFmtId="49" fontId="8" fillId="36" borderId="19" xfId="0" applyNumberFormat="1" applyFont="1" applyFill="1" applyBorder="1" applyAlignment="1">
      <alignment horizontal="center" vertical="center"/>
    </xf>
    <xf numFmtId="166" fontId="6" fillId="38" borderId="38" xfId="0" applyNumberFormat="1" applyFont="1" applyFill="1" applyBorder="1" applyAlignment="1">
      <alignment horizontal="center" vertical="center"/>
    </xf>
    <xf numFmtId="166" fontId="6" fillId="38" borderId="39" xfId="0" applyNumberFormat="1" applyFont="1" applyFill="1" applyBorder="1" applyAlignment="1">
      <alignment horizontal="center" vertical="center"/>
    </xf>
    <xf numFmtId="166" fontId="6" fillId="38" borderId="40" xfId="0" applyNumberFormat="1" applyFont="1" applyFill="1" applyBorder="1" applyAlignment="1">
      <alignment horizontal="center" vertical="center"/>
    </xf>
    <xf numFmtId="166" fontId="6" fillId="0" borderId="18" xfId="0" applyNumberFormat="1" applyFont="1" applyFill="1" applyBorder="1" applyAlignment="1">
      <alignment horizontal="center" vertical="center"/>
    </xf>
    <xf numFmtId="166" fontId="6" fillId="0" borderId="19" xfId="0" applyNumberFormat="1" applyFont="1" applyFill="1" applyBorder="1" applyAlignment="1">
      <alignment horizontal="center" vertical="center"/>
    </xf>
    <xf numFmtId="166" fontId="6" fillId="38" borderId="41" xfId="0" applyNumberFormat="1" applyFont="1" applyFill="1" applyBorder="1" applyAlignment="1">
      <alignment horizontal="center" vertical="center"/>
    </xf>
    <xf numFmtId="166" fontId="6" fillId="0" borderId="17" xfId="0" applyNumberFormat="1" applyFont="1" applyFill="1" applyBorder="1" applyAlignment="1">
      <alignment horizontal="center" vertical="center"/>
    </xf>
    <xf numFmtId="166" fontId="6" fillId="0" borderId="14" xfId="0" applyNumberFormat="1" applyFont="1" applyFill="1" applyBorder="1" applyAlignment="1">
      <alignment horizontal="center" vertical="center"/>
    </xf>
    <xf numFmtId="166" fontId="6" fillId="38" borderId="42" xfId="0" applyNumberFormat="1" applyFont="1" applyFill="1" applyBorder="1" applyAlignment="1">
      <alignment horizontal="center" vertical="center"/>
    </xf>
    <xf numFmtId="166" fontId="6" fillId="0" borderId="20" xfId="0" applyNumberFormat="1" applyFont="1" applyFill="1" applyBorder="1" applyAlignment="1">
      <alignment horizontal="center" vertical="center"/>
    </xf>
    <xf numFmtId="166" fontId="6" fillId="0" borderId="21" xfId="0" applyNumberFormat="1" applyFont="1" applyFill="1" applyBorder="1" applyAlignment="1">
      <alignment horizontal="center" vertical="center"/>
    </xf>
    <xf numFmtId="166" fontId="6" fillId="38" borderId="14" xfId="0" applyNumberFormat="1" applyFont="1" applyFill="1" applyBorder="1" applyAlignment="1">
      <alignment horizontal="center" vertical="center"/>
    </xf>
    <xf numFmtId="166" fontId="6" fillId="39" borderId="14" xfId="0" applyNumberFormat="1" applyFont="1" applyFill="1" applyBorder="1" applyAlignment="1">
      <alignment horizontal="center" vertical="center"/>
    </xf>
    <xf numFmtId="166" fontId="6" fillId="39" borderId="18" xfId="0" applyNumberFormat="1" applyFont="1" applyFill="1" applyBorder="1" applyAlignment="1">
      <alignment horizontal="center" vertical="center"/>
    </xf>
    <xf numFmtId="166" fontId="6" fillId="39" borderId="19" xfId="0" applyNumberFormat="1" applyFont="1" applyFill="1" applyBorder="1" applyAlignment="1">
      <alignment horizontal="center" vertical="center"/>
    </xf>
    <xf numFmtId="166" fontId="6" fillId="39" borderId="17" xfId="0" applyNumberFormat="1" applyFont="1" applyFill="1" applyBorder="1" applyAlignment="1">
      <alignment horizontal="center" vertical="center"/>
    </xf>
    <xf numFmtId="166" fontId="6" fillId="39" borderId="20" xfId="0" applyNumberFormat="1" applyFont="1" applyFill="1" applyBorder="1" applyAlignment="1">
      <alignment horizontal="center" vertical="center"/>
    </xf>
    <xf numFmtId="166" fontId="6" fillId="39" borderId="21" xfId="0" applyNumberFormat="1" applyFont="1" applyFill="1" applyBorder="1" applyAlignment="1">
      <alignment horizontal="center" vertical="center"/>
    </xf>
    <xf numFmtId="166" fontId="6" fillId="39" borderId="43" xfId="0" applyNumberFormat="1" applyFont="1" applyFill="1" applyBorder="1" applyAlignment="1">
      <alignment horizontal="center" vertical="center"/>
    </xf>
    <xf numFmtId="166" fontId="6" fillId="39" borderId="44" xfId="0" applyNumberFormat="1" applyFont="1" applyFill="1" applyBorder="1" applyAlignment="1">
      <alignment horizontal="center" vertical="center"/>
    </xf>
    <xf numFmtId="166" fontId="6" fillId="39" borderId="45" xfId="0" applyNumberFormat="1" applyFont="1" applyFill="1" applyBorder="1" applyAlignment="1">
      <alignment horizontal="center" vertical="center"/>
    </xf>
    <xf numFmtId="166" fontId="6" fillId="38" borderId="19" xfId="0" applyNumberFormat="1" applyFont="1" applyFill="1" applyBorder="1" applyAlignment="1">
      <alignment horizontal="center" vertical="center"/>
    </xf>
    <xf numFmtId="166" fontId="6" fillId="0" borderId="43" xfId="0" applyNumberFormat="1" applyFont="1" applyFill="1" applyBorder="1" applyAlignment="1">
      <alignment horizontal="center" vertical="center"/>
    </xf>
    <xf numFmtId="166" fontId="6" fillId="0" borderId="44" xfId="0" applyNumberFormat="1" applyFont="1" applyFill="1" applyBorder="1" applyAlignment="1">
      <alignment horizontal="center" vertical="center"/>
    </xf>
    <xf numFmtId="166" fontId="6" fillId="38" borderId="46" xfId="0" applyNumberFormat="1" applyFont="1" applyFill="1" applyBorder="1" applyAlignment="1">
      <alignment horizontal="center" vertical="center"/>
    </xf>
    <xf numFmtId="166" fontId="6" fillId="38" borderId="47" xfId="0" applyNumberFormat="1" applyFont="1" applyFill="1" applyBorder="1" applyAlignment="1">
      <alignment horizontal="center" vertical="center"/>
    </xf>
    <xf numFmtId="166" fontId="6" fillId="38" borderId="48" xfId="0" applyNumberFormat="1" applyFont="1" applyFill="1" applyBorder="1" applyAlignment="1">
      <alignment horizontal="center" vertical="center"/>
    </xf>
    <xf numFmtId="166" fontId="6" fillId="38" borderId="49" xfId="0" applyNumberFormat="1" applyFont="1" applyFill="1" applyBorder="1" applyAlignment="1">
      <alignment horizontal="center" vertical="center"/>
    </xf>
    <xf numFmtId="166" fontId="6" fillId="0" borderId="45" xfId="0" applyNumberFormat="1" applyFont="1" applyFill="1" applyBorder="1" applyAlignment="1">
      <alignment horizontal="center" vertical="center"/>
    </xf>
    <xf numFmtId="49" fontId="8" fillId="35" borderId="32" xfId="0" applyNumberFormat="1" applyFont="1" applyFill="1" applyBorder="1" applyAlignment="1">
      <alignment horizontal="center" vertical="center"/>
    </xf>
    <xf numFmtId="49" fontId="8" fillId="36" borderId="33" xfId="0" applyNumberFormat="1" applyFont="1" applyFill="1" applyBorder="1" applyAlignment="1">
      <alignment horizontal="center" vertical="center"/>
    </xf>
    <xf numFmtId="49" fontId="8" fillId="33" borderId="33" xfId="0" applyNumberFormat="1" applyFont="1" applyFill="1" applyBorder="1" applyAlignment="1">
      <alignment horizontal="center" vertical="center"/>
    </xf>
    <xf numFmtId="49" fontId="8" fillId="37" borderId="33" xfId="0" applyNumberFormat="1" applyFont="1" applyFill="1" applyBorder="1" applyAlignment="1">
      <alignment horizontal="center" vertical="center"/>
    </xf>
    <xf numFmtId="49" fontId="8" fillId="35" borderId="34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49" fontId="8" fillId="33" borderId="32" xfId="0" applyNumberFormat="1" applyFont="1" applyFill="1" applyBorder="1" applyAlignment="1">
      <alignment horizontal="center" vertical="center"/>
    </xf>
    <xf numFmtId="49" fontId="8" fillId="35" borderId="33" xfId="0" applyNumberFormat="1" applyFont="1" applyFill="1" applyBorder="1" applyAlignment="1">
      <alignment horizontal="center" vertical="center"/>
    </xf>
    <xf numFmtId="49" fontId="8" fillId="37" borderId="34" xfId="0" applyNumberFormat="1" applyFont="1" applyFill="1" applyBorder="1" applyAlignment="1">
      <alignment horizontal="center" vertical="center"/>
    </xf>
    <xf numFmtId="166" fontId="6" fillId="38" borderId="51" xfId="0" applyNumberFormat="1" applyFont="1" applyFill="1" applyBorder="1" applyAlignment="1">
      <alignment horizontal="center" vertical="center"/>
    </xf>
    <xf numFmtId="49" fontId="8" fillId="36" borderId="32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6" fillId="0" borderId="0" xfId="0" applyNumberFormat="1" applyFont="1" applyBorder="1" applyAlignment="1">
      <alignment horizontal="right" vertical="center"/>
    </xf>
    <xf numFmtId="178" fontId="20" fillId="0" borderId="0" xfId="0" applyNumberFormat="1" applyFont="1" applyBorder="1" applyAlignment="1">
      <alignment horizontal="right" vertical="center"/>
    </xf>
    <xf numFmtId="178" fontId="6" fillId="0" borderId="14" xfId="0" applyNumberFormat="1" applyFont="1" applyBorder="1" applyAlignment="1">
      <alignment horizontal="right" vertical="center"/>
    </xf>
    <xf numFmtId="0" fontId="8" fillId="0" borderId="52" xfId="0" applyFont="1" applyFill="1" applyBorder="1" applyAlignment="1">
      <alignment horizontal="right" vertical="center"/>
    </xf>
    <xf numFmtId="178" fontId="6" fillId="0" borderId="53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Border="1" applyAlignment="1">
      <alignment vertical="center"/>
    </xf>
    <xf numFmtId="178" fontId="6" fillId="0" borderId="19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49" fontId="8" fillId="36" borderId="21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vertical="center"/>
    </xf>
    <xf numFmtId="166" fontId="6" fillId="38" borderId="21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8" fillId="0" borderId="21" xfId="0" applyFont="1" applyBorder="1" applyAlignment="1">
      <alignment vertical="center"/>
    </xf>
    <xf numFmtId="178" fontId="6" fillId="0" borderId="21" xfId="0" applyNumberFormat="1" applyFont="1" applyBorder="1" applyAlignment="1">
      <alignment horizontal="right" vertical="center"/>
    </xf>
    <xf numFmtId="178" fontId="8" fillId="0" borderId="23" xfId="0" applyNumberFormat="1" applyFont="1" applyBorder="1" applyAlignment="1">
      <alignment vertical="center"/>
    </xf>
    <xf numFmtId="0" fontId="6" fillId="0" borderId="54" xfId="0" applyFont="1" applyFill="1" applyBorder="1" applyAlignment="1">
      <alignment horizontal="center" vertical="center"/>
    </xf>
    <xf numFmtId="49" fontId="8" fillId="36" borderId="55" xfId="0" applyNumberFormat="1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 wrapText="1"/>
    </xf>
    <xf numFmtId="1" fontId="8" fillId="0" borderId="55" xfId="0" applyNumberFormat="1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left"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vertical="center"/>
    </xf>
    <xf numFmtId="166" fontId="6" fillId="38" borderId="55" xfId="0" applyNumberFormat="1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vertical="center"/>
    </xf>
    <xf numFmtId="166" fontId="6" fillId="39" borderId="55" xfId="0" applyNumberFormat="1" applyFont="1" applyFill="1" applyBorder="1" applyAlignment="1">
      <alignment horizontal="center" vertical="center"/>
    </xf>
    <xf numFmtId="0" fontId="8" fillId="0" borderId="55" xfId="0" applyFont="1" applyBorder="1" applyAlignment="1">
      <alignment vertical="center"/>
    </xf>
    <xf numFmtId="178" fontId="6" fillId="0" borderId="55" xfId="0" applyNumberFormat="1" applyFont="1" applyBorder="1" applyAlignment="1">
      <alignment horizontal="right" vertical="center"/>
    </xf>
    <xf numFmtId="178" fontId="8" fillId="0" borderId="56" xfId="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49" fontId="8" fillId="35" borderId="55" xfId="0" applyNumberFormat="1" applyFont="1" applyFill="1" applyBorder="1" applyAlignment="1">
      <alignment horizontal="center" vertical="center"/>
    </xf>
    <xf numFmtId="166" fontId="6" fillId="0" borderId="55" xfId="0" applyNumberFormat="1" applyFont="1" applyFill="1" applyBorder="1" applyAlignment="1">
      <alignment horizontal="center" vertical="center"/>
    </xf>
    <xf numFmtId="165" fontId="7" fillId="0" borderId="57" xfId="0" applyNumberFormat="1" applyFont="1" applyFill="1" applyBorder="1" applyAlignment="1">
      <alignment horizontal="center" vertical="center"/>
    </xf>
    <xf numFmtId="166" fontId="13" fillId="38" borderId="21" xfId="0" applyNumberFormat="1" applyFont="1" applyFill="1" applyBorder="1" applyAlignment="1">
      <alignment horizontal="center" vertical="center"/>
    </xf>
    <xf numFmtId="165" fontId="21" fillId="0" borderId="21" xfId="0" applyNumberFormat="1" applyFont="1" applyFill="1" applyBorder="1" applyAlignment="1">
      <alignment horizontal="center" vertical="center"/>
    </xf>
    <xf numFmtId="166" fontId="13" fillId="0" borderId="21" xfId="0" applyNumberFormat="1" applyFont="1" applyFill="1" applyBorder="1" applyAlignment="1">
      <alignment horizontal="center" vertical="center" wrapText="1"/>
    </xf>
    <xf numFmtId="166" fontId="13" fillId="38" borderId="21" xfId="0" applyNumberFormat="1" applyFont="1" applyFill="1" applyBorder="1" applyAlignment="1">
      <alignment horizontal="center" vertical="center" wrapText="1"/>
    </xf>
    <xf numFmtId="165" fontId="21" fillId="0" borderId="21" xfId="0" applyNumberFormat="1" applyFont="1" applyBorder="1" applyAlignment="1">
      <alignment horizontal="center" vertical="center"/>
    </xf>
    <xf numFmtId="178" fontId="23" fillId="0" borderId="21" xfId="0" applyNumberFormat="1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166" fontId="19" fillId="0" borderId="46" xfId="0" applyNumberFormat="1" applyFont="1" applyFill="1" applyBorder="1" applyAlignment="1">
      <alignment horizontal="center" vertical="center" wrapText="1"/>
    </xf>
    <xf numFmtId="166" fontId="19" fillId="0" borderId="47" xfId="0" applyNumberFormat="1" applyFont="1" applyFill="1" applyBorder="1" applyAlignment="1">
      <alignment horizontal="center" vertical="center" wrapText="1"/>
    </xf>
    <xf numFmtId="166" fontId="19" fillId="38" borderId="38" xfId="0" applyNumberFormat="1" applyFont="1" applyFill="1" applyBorder="1" applyAlignment="1">
      <alignment horizontal="center" vertical="center" wrapText="1"/>
    </xf>
    <xf numFmtId="166" fontId="19" fillId="38" borderId="39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30" xfId="0" applyNumberFormat="1" applyFont="1" applyFill="1" applyBorder="1" applyAlignment="1">
      <alignment horizontal="center" vertical="center" wrapText="1"/>
    </xf>
    <xf numFmtId="166" fontId="19" fillId="0" borderId="38" xfId="0" applyNumberFormat="1" applyFont="1" applyFill="1" applyBorder="1" applyAlignment="1">
      <alignment horizontal="center" vertical="center" wrapText="1"/>
    </xf>
    <xf numFmtId="166" fontId="19" fillId="0" borderId="39" xfId="0" applyNumberFormat="1" applyFont="1" applyFill="1" applyBorder="1" applyAlignment="1">
      <alignment horizontal="center" vertical="center" wrapText="1"/>
    </xf>
    <xf numFmtId="178" fontId="22" fillId="0" borderId="35" xfId="0" applyNumberFormat="1" applyFont="1" applyBorder="1" applyAlignment="1">
      <alignment horizontal="center" vertical="center"/>
    </xf>
    <xf numFmtId="178" fontId="22" fillId="0" borderId="58" xfId="0" applyNumberFormat="1" applyFont="1" applyBorder="1" applyAlignment="1">
      <alignment horizontal="center" vertical="center"/>
    </xf>
    <xf numFmtId="178" fontId="22" fillId="0" borderId="59" xfId="0" applyNumberFormat="1" applyFont="1" applyBorder="1" applyAlignment="1">
      <alignment horizontal="center" vertical="center"/>
    </xf>
    <xf numFmtId="178" fontId="22" fillId="0" borderId="60" xfId="0" applyNumberFormat="1" applyFont="1" applyBorder="1" applyAlignment="1">
      <alignment horizontal="center" vertical="center"/>
    </xf>
    <xf numFmtId="166" fontId="13" fillId="38" borderId="19" xfId="0" applyNumberFormat="1" applyFont="1" applyFill="1" applyBorder="1" applyAlignment="1">
      <alignment horizontal="center" vertical="center" wrapText="1"/>
    </xf>
    <xf numFmtId="166" fontId="13" fillId="38" borderId="14" xfId="0" applyNumberFormat="1" applyFont="1" applyFill="1" applyBorder="1" applyAlignment="1">
      <alignment horizontal="center" vertical="center" wrapText="1"/>
    </xf>
  </cellXfs>
  <cellStyles count="6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10" xfId="48"/>
    <cellStyle name="normální 11" xfId="49"/>
    <cellStyle name="normální 12" xfId="50"/>
    <cellStyle name="normální 13" xfId="51"/>
    <cellStyle name="normální 14" xfId="52"/>
    <cellStyle name="normální 15" xfId="53"/>
    <cellStyle name="normální 16" xfId="54"/>
    <cellStyle name="Normální 17" xfId="55"/>
    <cellStyle name="normální 2" xfId="56"/>
    <cellStyle name="normální 3" xfId="57"/>
    <cellStyle name="normální 4" xfId="58"/>
    <cellStyle name="normální 5" xfId="59"/>
    <cellStyle name="normální 6" xfId="60"/>
    <cellStyle name="normální 7" xfId="61"/>
    <cellStyle name="normální 8" xfId="62"/>
    <cellStyle name="normální 9" xfId="63"/>
    <cellStyle name="Poznámka" xfId="64"/>
    <cellStyle name="Percent" xfId="65"/>
    <cellStyle name="Propojená buňka" xfId="66"/>
    <cellStyle name="Followed Hyperlink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ibor%20Pe&#353;ka\Dokumenty\RAFTY%20&#352;ampus\SVo&#268;R%20-%20&#352;ampus\PO&#268;T&#193;&#344;\2008\kone&#269;n&#253;%20stav%202008\RaftyCP_zaverec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ŽI ČP R4"/>
      <sheetName val="ŽENY ČP R4"/>
      <sheetName val="VETERÁNI ČP R4"/>
      <sheetName val="JUNIOŘI ČP R4"/>
      <sheetName val="RaftyCP_zaverecne"/>
    </sheetNames>
    <definedNames>
      <definedName name="Makro1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"/>
  <sheetViews>
    <sheetView workbookViewId="0" topLeftCell="A1">
      <pane xSplit="6" ySplit="3" topLeftCell="T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V4" sqref="V4:AD9"/>
    </sheetView>
  </sheetViews>
  <sheetFormatPr defaultColWidth="9.140625" defaultRowHeight="15"/>
  <cols>
    <col min="1" max="1" width="6.7109375" style="1" bestFit="1" customWidth="1"/>
    <col min="2" max="2" width="5.28125" style="12" bestFit="1" customWidth="1"/>
    <col min="3" max="3" width="21.421875" style="41" customWidth="1"/>
    <col min="4" max="4" width="5.57421875" style="42" customWidth="1"/>
    <col min="5" max="5" width="23.00390625" style="43" customWidth="1"/>
    <col min="6" max="6" width="3.8515625" style="44" bestFit="1" customWidth="1"/>
    <col min="7" max="15" width="8.7109375" style="7" customWidth="1"/>
    <col min="16" max="17" width="8.421875" style="8" customWidth="1"/>
    <col min="18" max="18" width="8.421875" style="7" customWidth="1"/>
    <col min="19" max="20" width="8.7109375" style="7" customWidth="1"/>
    <col min="21" max="21" width="9.140625" style="33" customWidth="1"/>
    <col min="22" max="23" width="8.421875" style="26" bestFit="1" customWidth="1"/>
    <col min="24" max="24" width="2.7109375" style="34" bestFit="1" customWidth="1"/>
    <col min="25" max="30" width="9.28125" style="34" customWidth="1"/>
    <col min="31" max="81" width="9.28125" style="25" customWidth="1"/>
    <col min="82" max="16384" width="9.140625" style="25" customWidth="1"/>
  </cols>
  <sheetData>
    <row r="1" spans="1:30" s="1" customFormat="1" ht="12.75" customHeight="1">
      <c r="A1" s="3" t="s">
        <v>0</v>
      </c>
      <c r="B1" s="174" t="s">
        <v>12</v>
      </c>
      <c r="C1" s="174" t="s">
        <v>11</v>
      </c>
      <c r="D1" s="179" t="s">
        <v>10</v>
      </c>
      <c r="E1" s="174" t="s">
        <v>1</v>
      </c>
      <c r="F1" s="171" t="s">
        <v>9</v>
      </c>
      <c r="G1" s="27" t="s">
        <v>17</v>
      </c>
      <c r="H1" s="27" t="s">
        <v>17</v>
      </c>
      <c r="I1" s="5" t="s">
        <v>26</v>
      </c>
      <c r="J1" s="5" t="s">
        <v>2</v>
      </c>
      <c r="K1" s="5" t="s">
        <v>2</v>
      </c>
      <c r="L1" s="5" t="s">
        <v>28</v>
      </c>
      <c r="M1" s="5" t="s">
        <v>28</v>
      </c>
      <c r="N1" s="5" t="s">
        <v>28</v>
      </c>
      <c r="O1" s="5" t="s">
        <v>28</v>
      </c>
      <c r="P1" s="5" t="s">
        <v>13</v>
      </c>
      <c r="Q1" s="5" t="s">
        <v>13</v>
      </c>
      <c r="R1" s="5" t="s">
        <v>16</v>
      </c>
      <c r="S1" s="64" t="s">
        <v>27</v>
      </c>
      <c r="T1" s="48" t="s">
        <v>27</v>
      </c>
      <c r="U1" s="12"/>
      <c r="V1" s="77"/>
      <c r="W1" s="77"/>
      <c r="X1" s="12"/>
      <c r="Y1" s="182" t="s">
        <v>75</v>
      </c>
      <c r="Z1" s="182" t="s">
        <v>76</v>
      </c>
      <c r="AA1" s="167" t="s">
        <v>77</v>
      </c>
      <c r="AB1" s="169" t="s">
        <v>78</v>
      </c>
      <c r="AD1" s="169" t="s">
        <v>81</v>
      </c>
    </row>
    <row r="2" spans="1:30" s="1" customFormat="1" ht="12.75">
      <c r="A2" s="4"/>
      <c r="B2" s="175"/>
      <c r="C2" s="177"/>
      <c r="D2" s="180"/>
      <c r="E2" s="177"/>
      <c r="F2" s="172"/>
      <c r="G2" s="10" t="s">
        <v>3</v>
      </c>
      <c r="H2" s="47" t="s">
        <v>3</v>
      </c>
      <c r="I2" s="10" t="s">
        <v>3</v>
      </c>
      <c r="J2" s="2" t="s">
        <v>4</v>
      </c>
      <c r="K2" s="2" t="s">
        <v>5</v>
      </c>
      <c r="L2" s="2" t="s">
        <v>4</v>
      </c>
      <c r="M2" s="2" t="s">
        <v>5</v>
      </c>
      <c r="N2" s="47" t="s">
        <v>4</v>
      </c>
      <c r="O2" s="47" t="s">
        <v>5</v>
      </c>
      <c r="P2" s="2" t="s">
        <v>4</v>
      </c>
      <c r="Q2" s="2" t="s">
        <v>5</v>
      </c>
      <c r="R2" s="2" t="s">
        <v>3</v>
      </c>
      <c r="S2" s="65" t="s">
        <v>4</v>
      </c>
      <c r="T2" s="51" t="s">
        <v>5</v>
      </c>
      <c r="U2" s="12"/>
      <c r="V2" s="78" t="s">
        <v>6</v>
      </c>
      <c r="W2" s="78" t="s">
        <v>6</v>
      </c>
      <c r="X2" s="12"/>
      <c r="Y2" s="183"/>
      <c r="Z2" s="183"/>
      <c r="AA2" s="168"/>
      <c r="AB2" s="170"/>
      <c r="AD2" s="170"/>
    </row>
    <row r="3" spans="1:30" s="24" customFormat="1" ht="13.5" thickBot="1">
      <c r="A3" s="53"/>
      <c r="B3" s="176"/>
      <c r="C3" s="178"/>
      <c r="D3" s="181"/>
      <c r="E3" s="178"/>
      <c r="F3" s="173"/>
      <c r="G3" s="49">
        <v>42091</v>
      </c>
      <c r="H3" s="49">
        <v>42092</v>
      </c>
      <c r="I3" s="54">
        <v>42119</v>
      </c>
      <c r="J3" s="54">
        <v>42182</v>
      </c>
      <c r="K3" s="54">
        <v>42183</v>
      </c>
      <c r="L3" s="54">
        <v>42189</v>
      </c>
      <c r="M3" s="54">
        <v>42190</v>
      </c>
      <c r="N3" s="54">
        <v>42189</v>
      </c>
      <c r="O3" s="54">
        <v>42190</v>
      </c>
      <c r="P3" s="54">
        <v>42231</v>
      </c>
      <c r="Q3" s="54">
        <v>42232</v>
      </c>
      <c r="R3" s="54">
        <v>42238</v>
      </c>
      <c r="S3" s="66">
        <v>42259</v>
      </c>
      <c r="T3" s="55">
        <v>42260</v>
      </c>
      <c r="U3" s="29"/>
      <c r="V3" s="78" t="s">
        <v>79</v>
      </c>
      <c r="W3" s="78" t="s">
        <v>80</v>
      </c>
      <c r="X3" s="29"/>
      <c r="Y3" s="183"/>
      <c r="Z3" s="183"/>
      <c r="AA3" s="168"/>
      <c r="AB3" s="170"/>
      <c r="AD3" s="170"/>
    </row>
    <row r="4" spans="1:30" ht="56.25">
      <c r="A4" s="15">
        <v>1</v>
      </c>
      <c r="B4" s="74" t="s">
        <v>7</v>
      </c>
      <c r="C4" s="31" t="s">
        <v>19</v>
      </c>
      <c r="D4" s="45">
        <v>147</v>
      </c>
      <c r="E4" s="32" t="s">
        <v>63</v>
      </c>
      <c r="F4" s="59" t="s">
        <v>64</v>
      </c>
      <c r="G4" s="56">
        <v>4</v>
      </c>
      <c r="H4" s="56">
        <v>4</v>
      </c>
      <c r="I4" s="56">
        <v>4</v>
      </c>
      <c r="J4" s="56">
        <v>4</v>
      </c>
      <c r="K4" s="56">
        <v>4</v>
      </c>
      <c r="L4" s="56">
        <v>4</v>
      </c>
      <c r="M4" s="56">
        <v>4</v>
      </c>
      <c r="N4" s="56">
        <v>4</v>
      </c>
      <c r="O4" s="56">
        <v>4</v>
      </c>
      <c r="P4" s="16">
        <v>4</v>
      </c>
      <c r="Q4" s="16">
        <v>4</v>
      </c>
      <c r="R4" s="16">
        <v>4</v>
      </c>
      <c r="S4" s="16">
        <v>4</v>
      </c>
      <c r="T4" s="19">
        <v>4</v>
      </c>
      <c r="V4" s="103">
        <f aca="true" t="shared" si="0" ref="V4:V9">SUM(G4:T4)</f>
        <v>56</v>
      </c>
      <c r="W4" s="79">
        <f aca="true" t="shared" si="1" ref="W4:W9">B4*X4</f>
        <v>50</v>
      </c>
      <c r="X4" s="34">
        <v>10</v>
      </c>
      <c r="Y4" s="90">
        <v>20</v>
      </c>
      <c r="Z4" s="91">
        <v>16</v>
      </c>
      <c r="AA4" s="95">
        <v>20</v>
      </c>
      <c r="AB4" s="79">
        <f aca="true" t="shared" si="2" ref="AB4:AB9">SUM(Y4:AA4)</f>
        <v>56</v>
      </c>
      <c r="AC4" s="25"/>
      <c r="AD4" s="79">
        <f aca="true" t="shared" si="3" ref="AD4:AD9">V4+W4+AB4</f>
        <v>162</v>
      </c>
    </row>
    <row r="5" spans="1:30" ht="67.5">
      <c r="A5" s="11">
        <v>2</v>
      </c>
      <c r="B5" s="69" t="s">
        <v>18</v>
      </c>
      <c r="C5" s="35" t="s">
        <v>32</v>
      </c>
      <c r="D5" s="37" t="s">
        <v>67</v>
      </c>
      <c r="E5" s="36" t="s">
        <v>48</v>
      </c>
      <c r="F5" s="60" t="s">
        <v>49</v>
      </c>
      <c r="G5" s="57">
        <v>4</v>
      </c>
      <c r="H5" s="57">
        <v>4</v>
      </c>
      <c r="I5" s="57">
        <v>4</v>
      </c>
      <c r="J5" s="57">
        <v>4</v>
      </c>
      <c r="K5" s="57">
        <v>4</v>
      </c>
      <c r="L5" s="57"/>
      <c r="M5" s="57"/>
      <c r="N5" s="57"/>
      <c r="O5" s="57"/>
      <c r="P5" s="6">
        <v>4</v>
      </c>
      <c r="Q5" s="6">
        <v>4</v>
      </c>
      <c r="R5" s="6"/>
      <c r="S5" s="6">
        <v>4</v>
      </c>
      <c r="T5" s="9">
        <v>4</v>
      </c>
      <c r="V5" s="118">
        <f t="shared" si="0"/>
        <v>36</v>
      </c>
      <c r="W5" s="82">
        <f t="shared" si="1"/>
        <v>30</v>
      </c>
      <c r="X5" s="34">
        <v>5</v>
      </c>
      <c r="Y5" s="92">
        <v>16</v>
      </c>
      <c r="Z5" s="89">
        <v>20</v>
      </c>
      <c r="AA5" s="96">
        <v>8</v>
      </c>
      <c r="AB5" s="82">
        <f t="shared" si="2"/>
        <v>44</v>
      </c>
      <c r="AC5" s="25"/>
      <c r="AD5" s="82">
        <f t="shared" si="3"/>
        <v>110</v>
      </c>
    </row>
    <row r="6" spans="1:30" ht="67.5">
      <c r="A6" s="11">
        <v>3</v>
      </c>
      <c r="B6" s="69" t="s">
        <v>18</v>
      </c>
      <c r="C6" s="35" t="s">
        <v>15</v>
      </c>
      <c r="D6" s="37">
        <v>123</v>
      </c>
      <c r="E6" s="36" t="s">
        <v>65</v>
      </c>
      <c r="F6" s="60" t="s">
        <v>66</v>
      </c>
      <c r="G6" s="57">
        <v>4</v>
      </c>
      <c r="H6" s="57">
        <v>4</v>
      </c>
      <c r="I6" s="57">
        <v>4</v>
      </c>
      <c r="J6" s="57">
        <v>4</v>
      </c>
      <c r="K6" s="57">
        <v>4</v>
      </c>
      <c r="L6" s="57"/>
      <c r="M6" s="57"/>
      <c r="N6" s="57"/>
      <c r="O6" s="57"/>
      <c r="P6" s="6">
        <v>4</v>
      </c>
      <c r="Q6" s="6">
        <v>4</v>
      </c>
      <c r="R6" s="6">
        <v>4</v>
      </c>
      <c r="S6" s="6">
        <v>4</v>
      </c>
      <c r="T6" s="9">
        <v>4</v>
      </c>
      <c r="V6" s="118">
        <f t="shared" si="0"/>
        <v>40</v>
      </c>
      <c r="W6" s="82">
        <f t="shared" si="1"/>
        <v>30</v>
      </c>
      <c r="X6" s="34">
        <v>5</v>
      </c>
      <c r="Y6" s="92">
        <v>8</v>
      </c>
      <c r="Z6" s="89">
        <v>8</v>
      </c>
      <c r="AA6" s="96">
        <v>16</v>
      </c>
      <c r="AB6" s="82">
        <f t="shared" si="2"/>
        <v>32</v>
      </c>
      <c r="AC6" s="25"/>
      <c r="AD6" s="82">
        <f t="shared" si="3"/>
        <v>102</v>
      </c>
    </row>
    <row r="7" spans="1:30" ht="45">
      <c r="A7" s="11">
        <v>4</v>
      </c>
      <c r="B7" s="13" t="s">
        <v>8</v>
      </c>
      <c r="C7" s="35" t="s">
        <v>50</v>
      </c>
      <c r="D7" s="37">
        <v>222</v>
      </c>
      <c r="E7" s="36" t="s">
        <v>21</v>
      </c>
      <c r="F7" s="60" t="s">
        <v>22</v>
      </c>
      <c r="G7" s="57"/>
      <c r="H7" s="57">
        <v>4</v>
      </c>
      <c r="I7" s="57"/>
      <c r="J7" s="57">
        <v>4</v>
      </c>
      <c r="K7" s="57">
        <v>4</v>
      </c>
      <c r="L7" s="57"/>
      <c r="M7" s="57"/>
      <c r="N7" s="57"/>
      <c r="O7" s="57"/>
      <c r="P7" s="6">
        <v>4</v>
      </c>
      <c r="Q7" s="6">
        <v>4</v>
      </c>
      <c r="R7" s="6"/>
      <c r="S7" s="6"/>
      <c r="T7" s="9"/>
      <c r="V7" s="118">
        <f t="shared" si="0"/>
        <v>20</v>
      </c>
      <c r="W7" s="82">
        <f t="shared" si="1"/>
        <v>12</v>
      </c>
      <c r="X7" s="34">
        <v>3</v>
      </c>
      <c r="Y7" s="92">
        <v>12</v>
      </c>
      <c r="Z7" s="89">
        <v>12</v>
      </c>
      <c r="AA7" s="96">
        <v>12</v>
      </c>
      <c r="AB7" s="82">
        <f t="shared" si="2"/>
        <v>36</v>
      </c>
      <c r="AC7" s="25"/>
      <c r="AD7" s="82">
        <f t="shared" si="3"/>
        <v>68</v>
      </c>
    </row>
    <row r="8" spans="1:30" ht="45">
      <c r="A8" s="11">
        <v>5</v>
      </c>
      <c r="B8" s="75" t="s">
        <v>8</v>
      </c>
      <c r="C8" s="35" t="s">
        <v>40</v>
      </c>
      <c r="D8" s="37">
        <v>223</v>
      </c>
      <c r="E8" s="36" t="s">
        <v>41</v>
      </c>
      <c r="F8" s="60" t="s">
        <v>42</v>
      </c>
      <c r="G8" s="57"/>
      <c r="H8" s="57"/>
      <c r="I8" s="57"/>
      <c r="J8" s="57">
        <v>4</v>
      </c>
      <c r="K8" s="57">
        <v>4</v>
      </c>
      <c r="L8" s="57"/>
      <c r="M8" s="57"/>
      <c r="N8" s="57"/>
      <c r="O8" s="57"/>
      <c r="P8" s="6">
        <v>4</v>
      </c>
      <c r="Q8" s="6">
        <v>4</v>
      </c>
      <c r="R8" s="6">
        <v>4</v>
      </c>
      <c r="S8" s="6"/>
      <c r="T8" s="9"/>
      <c r="V8" s="118">
        <f t="shared" si="0"/>
        <v>20</v>
      </c>
      <c r="W8" s="82">
        <f t="shared" si="1"/>
        <v>12</v>
      </c>
      <c r="X8" s="34">
        <v>3</v>
      </c>
      <c r="Y8" s="92"/>
      <c r="Z8" s="89">
        <v>4</v>
      </c>
      <c r="AA8" s="96">
        <v>4</v>
      </c>
      <c r="AB8" s="82">
        <f t="shared" si="2"/>
        <v>8</v>
      </c>
      <c r="AC8" s="25"/>
      <c r="AD8" s="82">
        <f t="shared" si="3"/>
        <v>40</v>
      </c>
    </row>
    <row r="9" spans="1:30" ht="57" thickBot="1">
      <c r="A9" s="17">
        <v>6</v>
      </c>
      <c r="B9" s="70" t="s">
        <v>7</v>
      </c>
      <c r="C9" s="38" t="s">
        <v>20</v>
      </c>
      <c r="D9" s="39">
        <v>147</v>
      </c>
      <c r="E9" s="40" t="s">
        <v>38</v>
      </c>
      <c r="F9" s="61" t="s">
        <v>39</v>
      </c>
      <c r="G9" s="58">
        <v>4</v>
      </c>
      <c r="H9" s="58">
        <v>4</v>
      </c>
      <c r="I9" s="58"/>
      <c r="J9" s="58">
        <v>4</v>
      </c>
      <c r="K9" s="58">
        <v>4</v>
      </c>
      <c r="L9" s="58"/>
      <c r="M9" s="58"/>
      <c r="N9" s="58"/>
      <c r="O9" s="58"/>
      <c r="P9" s="18"/>
      <c r="Q9" s="18"/>
      <c r="R9" s="18"/>
      <c r="S9" s="18"/>
      <c r="T9" s="20"/>
      <c r="V9" s="104">
        <f t="shared" si="0"/>
        <v>16</v>
      </c>
      <c r="W9" s="85">
        <f t="shared" si="1"/>
        <v>15</v>
      </c>
      <c r="X9" s="34">
        <v>3</v>
      </c>
      <c r="Y9" s="93">
        <v>4</v>
      </c>
      <c r="Z9" s="94"/>
      <c r="AA9" s="97"/>
      <c r="AB9" s="85">
        <f t="shared" si="2"/>
        <v>4</v>
      </c>
      <c r="AC9" s="25"/>
      <c r="AD9" s="85">
        <f t="shared" si="3"/>
        <v>35</v>
      </c>
    </row>
  </sheetData>
  <sheetProtection/>
  <mergeCells count="10">
    <mergeCell ref="AA1:AA3"/>
    <mergeCell ref="AB1:AB3"/>
    <mergeCell ref="AD1:AD3"/>
    <mergeCell ref="F1:F3"/>
    <mergeCell ref="B1:B3"/>
    <mergeCell ref="C1:C3"/>
    <mergeCell ref="D1:D3"/>
    <mergeCell ref="E1:E3"/>
    <mergeCell ref="Y1:Y3"/>
    <mergeCell ref="Z1:Z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98" r:id="rId2"/>
  <headerFooter>
    <oddHeader>&amp;C&amp;"Calibri,Tučné"&amp;28ČESKÝ POHÁR 2015 - R4 JUNIOŘI U23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zoomScalePageLayoutView="50" workbookViewId="0" topLeftCell="A1">
      <pane xSplit="6" ySplit="3" topLeftCell="S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7109375" style="1" bestFit="1" customWidth="1"/>
    <col min="2" max="2" width="5.28125" style="12" bestFit="1" customWidth="1"/>
    <col min="3" max="3" width="21.421875" style="41" customWidth="1"/>
    <col min="4" max="4" width="5.57421875" style="42" customWidth="1"/>
    <col min="5" max="5" width="19.8515625" style="43" customWidth="1"/>
    <col min="6" max="6" width="3.8515625" style="44" bestFit="1" customWidth="1"/>
    <col min="7" max="15" width="8.7109375" style="7" customWidth="1"/>
    <col min="16" max="17" width="8.421875" style="8" customWidth="1"/>
    <col min="18" max="18" width="8.421875" style="7" customWidth="1"/>
    <col min="19" max="20" width="8.7109375" style="7" customWidth="1"/>
    <col min="21" max="21" width="9.140625" style="33" customWidth="1"/>
    <col min="22" max="23" width="8.421875" style="26" bestFit="1" customWidth="1"/>
    <col min="24" max="24" width="2.7109375" style="34" bestFit="1" customWidth="1"/>
    <col min="25" max="30" width="9.28125" style="34" customWidth="1"/>
    <col min="31" max="90" width="9.28125" style="25" customWidth="1"/>
    <col min="91" max="16384" width="9.140625" style="25" customWidth="1"/>
  </cols>
  <sheetData>
    <row r="1" spans="1:30" s="1" customFormat="1" ht="12.75">
      <c r="A1" s="3" t="s">
        <v>0</v>
      </c>
      <c r="B1" s="174" t="s">
        <v>12</v>
      </c>
      <c r="C1" s="174" t="s">
        <v>11</v>
      </c>
      <c r="D1" s="179" t="s">
        <v>10</v>
      </c>
      <c r="E1" s="174" t="s">
        <v>1</v>
      </c>
      <c r="F1" s="171" t="s">
        <v>9</v>
      </c>
      <c r="G1" s="27" t="s">
        <v>17</v>
      </c>
      <c r="H1" s="27" t="s">
        <v>17</v>
      </c>
      <c r="I1" s="5" t="s">
        <v>26</v>
      </c>
      <c r="J1" s="5" t="s">
        <v>2</v>
      </c>
      <c r="K1" s="5" t="s">
        <v>2</v>
      </c>
      <c r="L1" s="5" t="s">
        <v>28</v>
      </c>
      <c r="M1" s="5" t="s">
        <v>28</v>
      </c>
      <c r="N1" s="5" t="s">
        <v>28</v>
      </c>
      <c r="O1" s="5" t="s">
        <v>28</v>
      </c>
      <c r="P1" s="5" t="s">
        <v>13</v>
      </c>
      <c r="Q1" s="5" t="s">
        <v>13</v>
      </c>
      <c r="R1" s="5" t="s">
        <v>16</v>
      </c>
      <c r="S1" s="64" t="s">
        <v>27</v>
      </c>
      <c r="T1" s="48" t="s">
        <v>27</v>
      </c>
      <c r="U1" s="12"/>
      <c r="V1" s="77"/>
      <c r="W1" s="77"/>
      <c r="X1" s="12"/>
      <c r="Y1" s="182" t="s">
        <v>75</v>
      </c>
      <c r="Z1" s="182" t="s">
        <v>76</v>
      </c>
      <c r="AA1" s="167" t="s">
        <v>77</v>
      </c>
      <c r="AB1" s="169" t="s">
        <v>78</v>
      </c>
      <c r="AD1" s="169" t="s">
        <v>81</v>
      </c>
    </row>
    <row r="2" spans="1:30" s="1" customFormat="1" ht="12.75">
      <c r="A2" s="4"/>
      <c r="B2" s="175"/>
      <c r="C2" s="177"/>
      <c r="D2" s="180"/>
      <c r="E2" s="177"/>
      <c r="F2" s="172"/>
      <c r="G2" s="10" t="s">
        <v>3</v>
      </c>
      <c r="H2" s="47" t="s">
        <v>3</v>
      </c>
      <c r="I2" s="10" t="s">
        <v>3</v>
      </c>
      <c r="J2" s="2" t="s">
        <v>4</v>
      </c>
      <c r="K2" s="2" t="s">
        <v>5</v>
      </c>
      <c r="L2" s="2" t="s">
        <v>4</v>
      </c>
      <c r="M2" s="2" t="s">
        <v>5</v>
      </c>
      <c r="N2" s="47" t="s">
        <v>4</v>
      </c>
      <c r="O2" s="47" t="s">
        <v>5</v>
      </c>
      <c r="P2" s="2" t="s">
        <v>4</v>
      </c>
      <c r="Q2" s="2" t="s">
        <v>5</v>
      </c>
      <c r="R2" s="2" t="s">
        <v>3</v>
      </c>
      <c r="S2" s="65" t="s">
        <v>4</v>
      </c>
      <c r="T2" s="51" t="s">
        <v>5</v>
      </c>
      <c r="U2" s="12"/>
      <c r="V2" s="78" t="s">
        <v>6</v>
      </c>
      <c r="W2" s="78" t="s">
        <v>6</v>
      </c>
      <c r="X2" s="12"/>
      <c r="Y2" s="183"/>
      <c r="Z2" s="183"/>
      <c r="AA2" s="168"/>
      <c r="AB2" s="170"/>
      <c r="AD2" s="170"/>
    </row>
    <row r="3" spans="1:30" s="24" customFormat="1" ht="13.5" thickBot="1">
      <c r="A3" s="53"/>
      <c r="B3" s="176"/>
      <c r="C3" s="178"/>
      <c r="D3" s="181"/>
      <c r="E3" s="178"/>
      <c r="F3" s="173"/>
      <c r="G3" s="49">
        <v>42091</v>
      </c>
      <c r="H3" s="49">
        <v>42092</v>
      </c>
      <c r="I3" s="54">
        <v>42119</v>
      </c>
      <c r="J3" s="54">
        <v>42182</v>
      </c>
      <c r="K3" s="54">
        <v>42183</v>
      </c>
      <c r="L3" s="54">
        <v>42189</v>
      </c>
      <c r="M3" s="54">
        <v>42190</v>
      </c>
      <c r="N3" s="54">
        <v>42189</v>
      </c>
      <c r="O3" s="54">
        <v>42190</v>
      </c>
      <c r="P3" s="54">
        <v>42231</v>
      </c>
      <c r="Q3" s="54">
        <v>42232</v>
      </c>
      <c r="R3" s="54">
        <v>42238</v>
      </c>
      <c r="S3" s="66">
        <v>42259</v>
      </c>
      <c r="T3" s="55">
        <v>42260</v>
      </c>
      <c r="U3" s="29"/>
      <c r="V3" s="78" t="s">
        <v>79</v>
      </c>
      <c r="W3" s="78" t="s">
        <v>80</v>
      </c>
      <c r="X3" s="29"/>
      <c r="Y3" s="183"/>
      <c r="Z3" s="183"/>
      <c r="AA3" s="168"/>
      <c r="AB3" s="170"/>
      <c r="AD3" s="170"/>
    </row>
    <row r="4" spans="1:30" ht="45">
      <c r="A4" s="15">
        <v>1</v>
      </c>
      <c r="B4" s="46" t="s">
        <v>8</v>
      </c>
      <c r="C4" s="31" t="s">
        <v>51</v>
      </c>
      <c r="D4" s="45">
        <v>222</v>
      </c>
      <c r="E4" s="32" t="s">
        <v>23</v>
      </c>
      <c r="F4" s="59" t="s">
        <v>24</v>
      </c>
      <c r="G4" s="56">
        <v>4</v>
      </c>
      <c r="H4" s="56">
        <v>4</v>
      </c>
      <c r="I4" s="56">
        <v>4</v>
      </c>
      <c r="J4" s="56">
        <v>4</v>
      </c>
      <c r="K4" s="56">
        <v>4</v>
      </c>
      <c r="L4" s="56">
        <v>4</v>
      </c>
      <c r="M4" s="56">
        <v>4</v>
      </c>
      <c r="N4" s="56">
        <v>4</v>
      </c>
      <c r="O4" s="56">
        <v>4</v>
      </c>
      <c r="P4" s="56">
        <v>4</v>
      </c>
      <c r="Q4" s="56">
        <v>4</v>
      </c>
      <c r="R4" s="56">
        <v>4</v>
      </c>
      <c r="S4" s="16"/>
      <c r="T4" s="19"/>
      <c r="V4" s="103">
        <f>SUM(G4:T4)</f>
        <v>48</v>
      </c>
      <c r="W4" s="79">
        <f>B4*X4</f>
        <v>40</v>
      </c>
      <c r="X4" s="34">
        <v>10</v>
      </c>
      <c r="Y4" s="80">
        <v>20</v>
      </c>
      <c r="Z4" s="81">
        <v>20</v>
      </c>
      <c r="AA4" s="99">
        <v>20</v>
      </c>
      <c r="AB4" s="79">
        <f aca="true" t="shared" si="0" ref="AB4:AB10">SUM(Y4:AA4)</f>
        <v>60</v>
      </c>
      <c r="AC4" s="25"/>
      <c r="AD4" s="79">
        <f>V4+W4+AB4</f>
        <v>148</v>
      </c>
    </row>
    <row r="5" spans="1:30" ht="67.5">
      <c r="A5" s="11">
        <v>2</v>
      </c>
      <c r="B5" s="69" t="s">
        <v>18</v>
      </c>
      <c r="C5" s="35" t="s">
        <v>52</v>
      </c>
      <c r="D5" s="37">
        <v>222</v>
      </c>
      <c r="E5" s="36" t="s">
        <v>35</v>
      </c>
      <c r="F5" s="60" t="s">
        <v>36</v>
      </c>
      <c r="G5" s="57">
        <v>4</v>
      </c>
      <c r="H5" s="57">
        <v>4</v>
      </c>
      <c r="I5" s="57"/>
      <c r="J5" s="57"/>
      <c r="K5" s="57"/>
      <c r="L5" s="57">
        <v>4</v>
      </c>
      <c r="M5" s="57">
        <v>4</v>
      </c>
      <c r="N5" s="57">
        <v>4</v>
      </c>
      <c r="O5" s="57">
        <v>4</v>
      </c>
      <c r="P5" s="6">
        <v>4</v>
      </c>
      <c r="Q5" s="6">
        <v>4</v>
      </c>
      <c r="R5" s="6"/>
      <c r="S5" s="6">
        <v>4</v>
      </c>
      <c r="T5" s="9">
        <v>4</v>
      </c>
      <c r="V5" s="118">
        <f aca="true" t="shared" si="1" ref="V5:V10">SUM(G5:T5)</f>
        <v>40</v>
      </c>
      <c r="W5" s="82">
        <f aca="true" t="shared" si="2" ref="W5:W10">B5*X5</f>
        <v>30</v>
      </c>
      <c r="X5" s="34">
        <v>5</v>
      </c>
      <c r="Y5" s="83">
        <v>16</v>
      </c>
      <c r="Z5" s="84">
        <v>16</v>
      </c>
      <c r="AA5" s="100">
        <v>16</v>
      </c>
      <c r="AB5" s="82">
        <f t="shared" si="0"/>
        <v>48</v>
      </c>
      <c r="AC5" s="25"/>
      <c r="AD5" s="82">
        <f aca="true" t="shared" si="3" ref="AD5:AD10">V5+W5+AB5</f>
        <v>118</v>
      </c>
    </row>
    <row r="6" spans="1:30" ht="56.25">
      <c r="A6" s="11">
        <v>3</v>
      </c>
      <c r="B6" s="68" t="s">
        <v>7</v>
      </c>
      <c r="C6" s="35" t="s">
        <v>25</v>
      </c>
      <c r="D6" s="37">
        <v>155</v>
      </c>
      <c r="E6" s="36" t="s">
        <v>56</v>
      </c>
      <c r="F6" s="60" t="s">
        <v>57</v>
      </c>
      <c r="G6" s="57">
        <v>4</v>
      </c>
      <c r="H6" s="57">
        <v>4</v>
      </c>
      <c r="I6" s="57"/>
      <c r="J6" s="57">
        <v>4</v>
      </c>
      <c r="K6" s="57">
        <v>4</v>
      </c>
      <c r="L6" s="57"/>
      <c r="M6" s="57"/>
      <c r="N6" s="57"/>
      <c r="O6" s="57"/>
      <c r="P6" s="6">
        <v>4</v>
      </c>
      <c r="Q6" s="6">
        <v>4</v>
      </c>
      <c r="R6" s="6"/>
      <c r="S6" s="6">
        <v>4</v>
      </c>
      <c r="T6" s="9">
        <v>4</v>
      </c>
      <c r="V6" s="118">
        <f t="shared" si="1"/>
        <v>32</v>
      </c>
      <c r="W6" s="82">
        <f t="shared" si="2"/>
        <v>25</v>
      </c>
      <c r="X6" s="34">
        <v>5</v>
      </c>
      <c r="Y6" s="83">
        <v>12</v>
      </c>
      <c r="Z6" s="84">
        <v>4</v>
      </c>
      <c r="AA6" s="84">
        <v>4</v>
      </c>
      <c r="AB6" s="82">
        <f t="shared" si="0"/>
        <v>20</v>
      </c>
      <c r="AC6" s="25"/>
      <c r="AD6" s="82">
        <f t="shared" si="3"/>
        <v>77</v>
      </c>
    </row>
    <row r="7" spans="1:30" ht="78.75">
      <c r="A7" s="11">
        <v>4</v>
      </c>
      <c r="B7" s="69" t="s">
        <v>18</v>
      </c>
      <c r="C7" s="35" t="s">
        <v>58</v>
      </c>
      <c r="D7" s="37">
        <v>222</v>
      </c>
      <c r="E7" s="36" t="s">
        <v>59</v>
      </c>
      <c r="F7" s="60" t="s">
        <v>60</v>
      </c>
      <c r="G7" s="57"/>
      <c r="H7" s="57"/>
      <c r="I7" s="57"/>
      <c r="J7" s="57">
        <v>4</v>
      </c>
      <c r="K7" s="57">
        <v>4</v>
      </c>
      <c r="L7" s="57"/>
      <c r="M7" s="57"/>
      <c r="N7" s="57"/>
      <c r="O7" s="57"/>
      <c r="P7" s="6"/>
      <c r="Q7" s="6"/>
      <c r="R7" s="6">
        <v>4</v>
      </c>
      <c r="S7" s="6"/>
      <c r="T7" s="9"/>
      <c r="V7" s="118">
        <f t="shared" si="1"/>
        <v>12</v>
      </c>
      <c r="W7" s="82">
        <f t="shared" si="2"/>
        <v>18</v>
      </c>
      <c r="X7" s="34">
        <v>3</v>
      </c>
      <c r="Y7" s="83"/>
      <c r="Z7" s="84"/>
      <c r="AA7" s="84"/>
      <c r="AB7" s="82">
        <f t="shared" si="0"/>
        <v>0</v>
      </c>
      <c r="AC7" s="25"/>
      <c r="AD7" s="82">
        <f t="shared" si="3"/>
        <v>30</v>
      </c>
    </row>
    <row r="8" spans="1:30" ht="56.25">
      <c r="A8" s="11">
        <v>5</v>
      </c>
      <c r="B8" s="68" t="s">
        <v>7</v>
      </c>
      <c r="C8" s="35" t="s">
        <v>53</v>
      </c>
      <c r="D8" s="37">
        <v>223</v>
      </c>
      <c r="E8" s="36" t="s">
        <v>61</v>
      </c>
      <c r="F8" s="60" t="s">
        <v>62</v>
      </c>
      <c r="G8" s="57"/>
      <c r="H8" s="57"/>
      <c r="I8" s="57"/>
      <c r="J8" s="57"/>
      <c r="K8" s="57"/>
      <c r="L8" s="57"/>
      <c r="M8" s="57"/>
      <c r="N8" s="57"/>
      <c r="O8" s="57"/>
      <c r="P8" s="6">
        <v>4</v>
      </c>
      <c r="Q8" s="6">
        <v>4</v>
      </c>
      <c r="R8" s="6">
        <v>4</v>
      </c>
      <c r="S8" s="6"/>
      <c r="T8" s="9"/>
      <c r="V8" s="118">
        <f t="shared" si="1"/>
        <v>12</v>
      </c>
      <c r="W8" s="82">
        <f t="shared" si="2"/>
        <v>15</v>
      </c>
      <c r="X8" s="34">
        <v>3</v>
      </c>
      <c r="Y8" s="83"/>
      <c r="Z8" s="84">
        <v>12</v>
      </c>
      <c r="AA8" s="84">
        <v>12</v>
      </c>
      <c r="AB8" s="82">
        <f t="shared" si="0"/>
        <v>24</v>
      </c>
      <c r="AC8" s="25"/>
      <c r="AD8" s="82">
        <f t="shared" si="3"/>
        <v>51</v>
      </c>
    </row>
    <row r="9" spans="1:30" ht="45">
      <c r="A9" s="11">
        <v>6</v>
      </c>
      <c r="B9" s="75" t="s">
        <v>8</v>
      </c>
      <c r="C9" s="35" t="s">
        <v>47</v>
      </c>
      <c r="D9" s="37">
        <v>222</v>
      </c>
      <c r="E9" s="36" t="s">
        <v>54</v>
      </c>
      <c r="F9" s="60" t="s">
        <v>55</v>
      </c>
      <c r="G9" s="57"/>
      <c r="H9" s="57"/>
      <c r="I9" s="57"/>
      <c r="J9" s="57"/>
      <c r="K9" s="57"/>
      <c r="L9" s="57"/>
      <c r="M9" s="57"/>
      <c r="N9" s="57"/>
      <c r="O9" s="57"/>
      <c r="P9" s="6">
        <v>4</v>
      </c>
      <c r="Q9" s="6">
        <v>4</v>
      </c>
      <c r="R9" s="6"/>
      <c r="S9" s="6"/>
      <c r="T9" s="9"/>
      <c r="V9" s="118">
        <f t="shared" si="1"/>
        <v>8</v>
      </c>
      <c r="W9" s="82">
        <f t="shared" si="2"/>
        <v>12</v>
      </c>
      <c r="X9" s="34">
        <v>3</v>
      </c>
      <c r="Y9" s="83"/>
      <c r="Z9" s="84">
        <v>8</v>
      </c>
      <c r="AA9" s="84">
        <v>8</v>
      </c>
      <c r="AB9" s="82">
        <f t="shared" si="0"/>
        <v>16</v>
      </c>
      <c r="AC9" s="25"/>
      <c r="AD9" s="82">
        <f t="shared" si="3"/>
        <v>36</v>
      </c>
    </row>
    <row r="10" spans="1:30" ht="45.75" thickBot="1">
      <c r="A10" s="17">
        <v>7</v>
      </c>
      <c r="B10" s="73" t="s">
        <v>8</v>
      </c>
      <c r="C10" s="38" t="s">
        <v>72</v>
      </c>
      <c r="D10" s="39">
        <v>147</v>
      </c>
      <c r="E10" s="40" t="s">
        <v>74</v>
      </c>
      <c r="F10" s="61" t="s">
        <v>73</v>
      </c>
      <c r="G10" s="58"/>
      <c r="H10" s="58"/>
      <c r="I10" s="58"/>
      <c r="J10" s="58"/>
      <c r="K10" s="58"/>
      <c r="L10" s="58"/>
      <c r="M10" s="58"/>
      <c r="N10" s="58"/>
      <c r="O10" s="58"/>
      <c r="P10" s="18"/>
      <c r="Q10" s="18"/>
      <c r="R10" s="18"/>
      <c r="S10" s="18">
        <v>4</v>
      </c>
      <c r="T10" s="20"/>
      <c r="V10" s="104">
        <f t="shared" si="1"/>
        <v>4</v>
      </c>
      <c r="W10" s="85">
        <f t="shared" si="2"/>
        <v>12</v>
      </c>
      <c r="X10" s="34">
        <v>3</v>
      </c>
      <c r="Y10" s="93"/>
      <c r="Z10" s="94"/>
      <c r="AA10" s="94"/>
      <c r="AB10" s="85">
        <f t="shared" si="0"/>
        <v>0</v>
      </c>
      <c r="AD10" s="85">
        <f t="shared" si="3"/>
        <v>16</v>
      </c>
    </row>
  </sheetData>
  <sheetProtection/>
  <mergeCells count="10">
    <mergeCell ref="AA1:AA3"/>
    <mergeCell ref="AB1:AB3"/>
    <mergeCell ref="AD1:AD3"/>
    <mergeCell ref="F1:F3"/>
    <mergeCell ref="B1:B3"/>
    <mergeCell ref="C1:C3"/>
    <mergeCell ref="D1:D3"/>
    <mergeCell ref="E1:E3"/>
    <mergeCell ref="Y1:Y3"/>
    <mergeCell ref="Z1:Z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r:id="rId2"/>
  <headerFooter>
    <oddHeader>&amp;C&amp;"-,Tučné"&amp;28ČESKÝ POHÁR 2015 - R4 JUNIOŘI U19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"/>
  <sheetViews>
    <sheetView zoomScalePageLayoutView="40" workbookViewId="0" topLeftCell="A1">
      <pane xSplit="6" ySplit="3" topLeftCell="T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V4" sqref="V4:AD6"/>
    </sheetView>
  </sheetViews>
  <sheetFormatPr defaultColWidth="9.140625" defaultRowHeight="15"/>
  <cols>
    <col min="1" max="1" width="6.7109375" style="1" bestFit="1" customWidth="1"/>
    <col min="2" max="2" width="5.28125" style="12" bestFit="1" customWidth="1"/>
    <col min="3" max="3" width="21.421875" style="41" customWidth="1"/>
    <col min="4" max="4" width="5.57421875" style="42" customWidth="1"/>
    <col min="5" max="5" width="24.421875" style="43" customWidth="1"/>
    <col min="6" max="6" width="3.8515625" style="44" bestFit="1" customWidth="1"/>
    <col min="7" max="15" width="8.7109375" style="7" customWidth="1"/>
    <col min="16" max="17" width="8.421875" style="8" customWidth="1"/>
    <col min="18" max="18" width="8.421875" style="7" customWidth="1"/>
    <col min="19" max="20" width="8.7109375" style="7" customWidth="1"/>
    <col min="21" max="21" width="9.140625" style="33" customWidth="1"/>
    <col min="22" max="23" width="8.421875" style="26" bestFit="1" customWidth="1"/>
    <col min="24" max="24" width="2.7109375" style="34" bestFit="1" customWidth="1"/>
    <col min="25" max="30" width="9.28125" style="34" customWidth="1"/>
    <col min="31" max="90" width="9.28125" style="25" customWidth="1"/>
    <col min="91" max="16384" width="9.140625" style="25" customWidth="1"/>
  </cols>
  <sheetData>
    <row r="1" spans="1:30" s="1" customFormat="1" ht="12.75">
      <c r="A1" s="3" t="s">
        <v>0</v>
      </c>
      <c r="B1" s="174" t="s">
        <v>12</v>
      </c>
      <c r="C1" s="174" t="s">
        <v>11</v>
      </c>
      <c r="D1" s="179" t="s">
        <v>10</v>
      </c>
      <c r="E1" s="174" t="s">
        <v>1</v>
      </c>
      <c r="F1" s="171" t="s">
        <v>9</v>
      </c>
      <c r="G1" s="27" t="s">
        <v>17</v>
      </c>
      <c r="H1" s="27" t="s">
        <v>17</v>
      </c>
      <c r="I1" s="5" t="s">
        <v>26</v>
      </c>
      <c r="J1" s="5" t="s">
        <v>2</v>
      </c>
      <c r="K1" s="5" t="s">
        <v>2</v>
      </c>
      <c r="L1" s="5" t="s">
        <v>28</v>
      </c>
      <c r="M1" s="5" t="s">
        <v>28</v>
      </c>
      <c r="N1" s="5" t="s">
        <v>28</v>
      </c>
      <c r="O1" s="5" t="s">
        <v>28</v>
      </c>
      <c r="P1" s="5" t="s">
        <v>13</v>
      </c>
      <c r="Q1" s="5" t="s">
        <v>13</v>
      </c>
      <c r="R1" s="5" t="s">
        <v>16</v>
      </c>
      <c r="S1" s="64" t="s">
        <v>27</v>
      </c>
      <c r="T1" s="48" t="s">
        <v>27</v>
      </c>
      <c r="U1" s="12"/>
      <c r="V1" s="77"/>
      <c r="W1" s="77"/>
      <c r="X1" s="12"/>
      <c r="Y1" s="182" t="s">
        <v>75</v>
      </c>
      <c r="Z1" s="182" t="s">
        <v>76</v>
      </c>
      <c r="AA1" s="167" t="s">
        <v>77</v>
      </c>
      <c r="AB1" s="169" t="s">
        <v>78</v>
      </c>
      <c r="AD1" s="169" t="s">
        <v>81</v>
      </c>
    </row>
    <row r="2" spans="1:30" s="1" customFormat="1" ht="12.75">
      <c r="A2" s="4"/>
      <c r="B2" s="175"/>
      <c r="C2" s="177"/>
      <c r="D2" s="180"/>
      <c r="E2" s="177"/>
      <c r="F2" s="172"/>
      <c r="G2" s="10" t="s">
        <v>3</v>
      </c>
      <c r="H2" s="47" t="s">
        <v>3</v>
      </c>
      <c r="I2" s="10" t="s">
        <v>3</v>
      </c>
      <c r="J2" s="2" t="s">
        <v>4</v>
      </c>
      <c r="K2" s="2" t="s">
        <v>5</v>
      </c>
      <c r="L2" s="2" t="s">
        <v>4</v>
      </c>
      <c r="M2" s="2" t="s">
        <v>5</v>
      </c>
      <c r="N2" s="47" t="s">
        <v>4</v>
      </c>
      <c r="O2" s="47" t="s">
        <v>5</v>
      </c>
      <c r="P2" s="2" t="s">
        <v>4</v>
      </c>
      <c r="Q2" s="2" t="s">
        <v>5</v>
      </c>
      <c r="R2" s="2" t="s">
        <v>3</v>
      </c>
      <c r="S2" s="65" t="s">
        <v>4</v>
      </c>
      <c r="T2" s="51" t="s">
        <v>5</v>
      </c>
      <c r="U2" s="12"/>
      <c r="V2" s="78" t="s">
        <v>6</v>
      </c>
      <c r="W2" s="78" t="s">
        <v>6</v>
      </c>
      <c r="X2" s="12"/>
      <c r="Y2" s="183"/>
      <c r="Z2" s="183"/>
      <c r="AA2" s="168"/>
      <c r="AB2" s="170"/>
      <c r="AD2" s="170"/>
    </row>
    <row r="3" spans="1:30" s="24" customFormat="1" ht="13.5" thickBot="1">
      <c r="A3" s="22"/>
      <c r="B3" s="175"/>
      <c r="C3" s="177"/>
      <c r="D3" s="180"/>
      <c r="E3" s="177"/>
      <c r="F3" s="172"/>
      <c r="G3" s="30">
        <v>42091</v>
      </c>
      <c r="H3" s="30">
        <v>42092</v>
      </c>
      <c r="I3" s="21">
        <v>42119</v>
      </c>
      <c r="J3" s="21">
        <v>42182</v>
      </c>
      <c r="K3" s="21">
        <v>42183</v>
      </c>
      <c r="L3" s="21">
        <v>42189</v>
      </c>
      <c r="M3" s="21">
        <v>42190</v>
      </c>
      <c r="N3" s="21">
        <v>42189</v>
      </c>
      <c r="O3" s="21">
        <v>42190</v>
      </c>
      <c r="P3" s="21">
        <v>42231</v>
      </c>
      <c r="Q3" s="21">
        <v>42232</v>
      </c>
      <c r="R3" s="21">
        <v>42238</v>
      </c>
      <c r="S3" s="67">
        <v>42259</v>
      </c>
      <c r="T3" s="23">
        <v>42260</v>
      </c>
      <c r="U3" s="29"/>
      <c r="V3" s="78" t="s">
        <v>79</v>
      </c>
      <c r="W3" s="78" t="s">
        <v>80</v>
      </c>
      <c r="X3" s="29"/>
      <c r="Y3" s="183"/>
      <c r="Z3" s="183"/>
      <c r="AA3" s="168"/>
      <c r="AB3" s="170"/>
      <c r="AD3" s="170"/>
    </row>
    <row r="4" spans="1:30" ht="56.25">
      <c r="A4" s="15">
        <v>1</v>
      </c>
      <c r="B4" s="74" t="s">
        <v>7</v>
      </c>
      <c r="C4" s="31" t="s">
        <v>31</v>
      </c>
      <c r="D4" s="45">
        <v>155</v>
      </c>
      <c r="E4" s="32" t="s">
        <v>43</v>
      </c>
      <c r="F4" s="62" t="s">
        <v>44</v>
      </c>
      <c r="G4" s="52">
        <v>4</v>
      </c>
      <c r="H4" s="52">
        <v>4</v>
      </c>
      <c r="I4" s="52"/>
      <c r="J4" s="52">
        <v>4</v>
      </c>
      <c r="K4" s="52">
        <v>4</v>
      </c>
      <c r="L4" s="52"/>
      <c r="M4" s="52"/>
      <c r="N4" s="52"/>
      <c r="O4" s="52"/>
      <c r="P4" s="16">
        <v>4</v>
      </c>
      <c r="Q4" s="16">
        <v>4</v>
      </c>
      <c r="R4" s="16"/>
      <c r="S4" s="16"/>
      <c r="T4" s="19"/>
      <c r="V4" s="103">
        <f>SUM(G4:T4)</f>
        <v>24</v>
      </c>
      <c r="W4" s="79">
        <f>B4*X4</f>
        <v>50</v>
      </c>
      <c r="X4" s="34">
        <v>10</v>
      </c>
      <c r="Y4" s="80">
        <v>12</v>
      </c>
      <c r="Z4" s="81">
        <v>8</v>
      </c>
      <c r="AA4" s="99">
        <v>8</v>
      </c>
      <c r="AB4" s="79">
        <f>SUM(Y4:AA4)</f>
        <v>28</v>
      </c>
      <c r="AC4" s="25"/>
      <c r="AD4" s="79">
        <f>V4+W4+AB4</f>
        <v>102</v>
      </c>
    </row>
    <row r="5" spans="1:30" ht="56.25">
      <c r="A5" s="11">
        <v>2</v>
      </c>
      <c r="B5" s="13" t="s">
        <v>8</v>
      </c>
      <c r="C5" s="35" t="s">
        <v>37</v>
      </c>
      <c r="D5" s="37">
        <v>223</v>
      </c>
      <c r="E5" s="36" t="s">
        <v>45</v>
      </c>
      <c r="F5" s="71" t="s">
        <v>46</v>
      </c>
      <c r="G5" s="72"/>
      <c r="H5" s="72"/>
      <c r="I5" s="72"/>
      <c r="J5" s="72">
        <v>4</v>
      </c>
      <c r="K5" s="72">
        <v>4</v>
      </c>
      <c r="L5" s="72"/>
      <c r="M5" s="72"/>
      <c r="N5" s="72"/>
      <c r="O5" s="72"/>
      <c r="P5" s="6">
        <v>4</v>
      </c>
      <c r="Q5" s="6">
        <v>4</v>
      </c>
      <c r="R5" s="6"/>
      <c r="S5" s="6"/>
      <c r="T5" s="9"/>
      <c r="V5" s="118">
        <f>SUM(G5:T5)</f>
        <v>16</v>
      </c>
      <c r="W5" s="82">
        <f>B5*X5</f>
        <v>20</v>
      </c>
      <c r="X5" s="34">
        <v>5</v>
      </c>
      <c r="Y5" s="83"/>
      <c r="Z5" s="84">
        <v>12</v>
      </c>
      <c r="AA5" s="100">
        <v>12</v>
      </c>
      <c r="AB5" s="82">
        <f>SUM(Y5:AA5)</f>
        <v>24</v>
      </c>
      <c r="AC5" s="25"/>
      <c r="AD5" s="82">
        <f>V5+W5+AB5</f>
        <v>60</v>
      </c>
    </row>
    <row r="6" spans="1:30" ht="57" thickBot="1">
      <c r="A6" s="17">
        <v>3</v>
      </c>
      <c r="B6" s="70" t="s">
        <v>7</v>
      </c>
      <c r="C6" s="38" t="s">
        <v>47</v>
      </c>
      <c r="D6" s="39">
        <v>222</v>
      </c>
      <c r="E6" s="40" t="s">
        <v>70</v>
      </c>
      <c r="F6" s="63" t="s">
        <v>71</v>
      </c>
      <c r="G6" s="50"/>
      <c r="H6" s="50"/>
      <c r="I6" s="50"/>
      <c r="J6" s="50">
        <v>4</v>
      </c>
      <c r="K6" s="50">
        <v>4</v>
      </c>
      <c r="L6" s="50"/>
      <c r="M6" s="50"/>
      <c r="N6" s="50"/>
      <c r="O6" s="50"/>
      <c r="P6" s="18"/>
      <c r="Q6" s="18"/>
      <c r="R6" s="18"/>
      <c r="S6" s="18"/>
      <c r="T6" s="20">
        <v>4</v>
      </c>
      <c r="V6" s="104">
        <f>SUM(G6:T6)</f>
        <v>12</v>
      </c>
      <c r="W6" s="85">
        <f>B6*X6</f>
        <v>15</v>
      </c>
      <c r="X6" s="34">
        <v>3</v>
      </c>
      <c r="Y6" s="86"/>
      <c r="Z6" s="87"/>
      <c r="AA6" s="87"/>
      <c r="AB6" s="85">
        <f>SUM(Y6:AA6)</f>
        <v>0</v>
      </c>
      <c r="AC6" s="25"/>
      <c r="AD6" s="85">
        <f>V6+W6+AB6</f>
        <v>27</v>
      </c>
    </row>
  </sheetData>
  <sheetProtection/>
  <mergeCells count="10">
    <mergeCell ref="AA1:AA3"/>
    <mergeCell ref="AB1:AB3"/>
    <mergeCell ref="AD1:AD3"/>
    <mergeCell ref="F1:F3"/>
    <mergeCell ref="B1:B3"/>
    <mergeCell ref="C1:C3"/>
    <mergeCell ref="D1:D3"/>
    <mergeCell ref="E1:E3"/>
    <mergeCell ref="Y1:Y3"/>
    <mergeCell ref="Z1:Z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r:id="rId2"/>
  <headerFooter>
    <oddHeader>&amp;C&amp;"-,Tučné"&amp;28ČESKÝ POHÁR 2015 - R4 JUNIORKY U19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"/>
  <sheetViews>
    <sheetView workbookViewId="0" topLeftCell="A1">
      <pane xSplit="6" ySplit="3" topLeftCell="V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4" sqref="A4:AD5"/>
    </sheetView>
  </sheetViews>
  <sheetFormatPr defaultColWidth="9.140625" defaultRowHeight="15"/>
  <cols>
    <col min="1" max="1" width="6.7109375" style="1" bestFit="1" customWidth="1"/>
    <col min="2" max="2" width="5.28125" style="12" bestFit="1" customWidth="1"/>
    <col min="3" max="3" width="21.421875" style="41" customWidth="1"/>
    <col min="4" max="4" width="5.57421875" style="42" customWidth="1"/>
    <col min="5" max="5" width="19.8515625" style="43" customWidth="1"/>
    <col min="6" max="6" width="3.8515625" style="44" bestFit="1" customWidth="1"/>
    <col min="7" max="15" width="8.7109375" style="7" customWidth="1"/>
    <col min="16" max="17" width="8.421875" style="8" customWidth="1"/>
    <col min="18" max="18" width="8.421875" style="7" customWidth="1"/>
    <col min="19" max="20" width="8.7109375" style="7" customWidth="1"/>
    <col min="21" max="21" width="9.140625" style="33" customWidth="1"/>
    <col min="22" max="23" width="8.421875" style="26" bestFit="1" customWidth="1"/>
    <col min="24" max="24" width="2.7109375" style="34" bestFit="1" customWidth="1"/>
    <col min="25" max="30" width="9.28125" style="34" customWidth="1"/>
    <col min="31" max="90" width="9.28125" style="25" customWidth="1"/>
    <col min="91" max="16384" width="9.140625" style="25" customWidth="1"/>
  </cols>
  <sheetData>
    <row r="1" spans="1:30" s="1" customFormat="1" ht="12.75">
      <c r="A1" s="3" t="s">
        <v>0</v>
      </c>
      <c r="B1" s="174" t="s">
        <v>12</v>
      </c>
      <c r="C1" s="174" t="s">
        <v>11</v>
      </c>
      <c r="D1" s="179" t="s">
        <v>10</v>
      </c>
      <c r="E1" s="174" t="s">
        <v>1</v>
      </c>
      <c r="F1" s="171" t="s">
        <v>9</v>
      </c>
      <c r="G1" s="27" t="s">
        <v>17</v>
      </c>
      <c r="H1" s="27" t="s">
        <v>17</v>
      </c>
      <c r="I1" s="5" t="s">
        <v>26</v>
      </c>
      <c r="J1" s="5" t="s">
        <v>2</v>
      </c>
      <c r="K1" s="5" t="s">
        <v>2</v>
      </c>
      <c r="L1" s="5" t="s">
        <v>28</v>
      </c>
      <c r="M1" s="5" t="s">
        <v>28</v>
      </c>
      <c r="N1" s="5" t="s">
        <v>28</v>
      </c>
      <c r="O1" s="5" t="s">
        <v>28</v>
      </c>
      <c r="P1" s="5" t="s">
        <v>13</v>
      </c>
      <c r="Q1" s="5" t="s">
        <v>13</v>
      </c>
      <c r="R1" s="5" t="s">
        <v>16</v>
      </c>
      <c r="S1" s="64" t="s">
        <v>27</v>
      </c>
      <c r="T1" s="48" t="s">
        <v>27</v>
      </c>
      <c r="U1" s="12"/>
      <c r="V1" s="101"/>
      <c r="W1" s="77"/>
      <c r="X1" s="12"/>
      <c r="Y1" s="182" t="s">
        <v>75</v>
      </c>
      <c r="Z1" s="182" t="s">
        <v>76</v>
      </c>
      <c r="AA1" s="167" t="s">
        <v>77</v>
      </c>
      <c r="AB1" s="169" t="s">
        <v>78</v>
      </c>
      <c r="AD1" s="169" t="s">
        <v>81</v>
      </c>
    </row>
    <row r="2" spans="1:30" s="1" customFormat="1" ht="12.75">
      <c r="A2" s="4"/>
      <c r="B2" s="175"/>
      <c r="C2" s="177"/>
      <c r="D2" s="180"/>
      <c r="E2" s="177"/>
      <c r="F2" s="172"/>
      <c r="G2" s="10" t="s">
        <v>3</v>
      </c>
      <c r="H2" s="47" t="s">
        <v>3</v>
      </c>
      <c r="I2" s="10" t="s">
        <v>3</v>
      </c>
      <c r="J2" s="2" t="s">
        <v>4</v>
      </c>
      <c r="K2" s="2" t="s">
        <v>5</v>
      </c>
      <c r="L2" s="2" t="s">
        <v>4</v>
      </c>
      <c r="M2" s="2" t="s">
        <v>5</v>
      </c>
      <c r="N2" s="47" t="s">
        <v>4</v>
      </c>
      <c r="O2" s="47" t="s">
        <v>5</v>
      </c>
      <c r="P2" s="2" t="s">
        <v>4</v>
      </c>
      <c r="Q2" s="2" t="s">
        <v>5</v>
      </c>
      <c r="R2" s="2" t="s">
        <v>3</v>
      </c>
      <c r="S2" s="65" t="s">
        <v>4</v>
      </c>
      <c r="T2" s="51" t="s">
        <v>5</v>
      </c>
      <c r="U2" s="12"/>
      <c r="V2" s="102" t="s">
        <v>6</v>
      </c>
      <c r="W2" s="78" t="s">
        <v>6</v>
      </c>
      <c r="X2" s="12"/>
      <c r="Y2" s="183"/>
      <c r="Z2" s="183"/>
      <c r="AA2" s="168"/>
      <c r="AB2" s="170"/>
      <c r="AD2" s="170"/>
    </row>
    <row r="3" spans="1:30" s="24" customFormat="1" ht="13.5" thickBot="1">
      <c r="A3" s="22"/>
      <c r="B3" s="175"/>
      <c r="C3" s="177"/>
      <c r="D3" s="180"/>
      <c r="E3" s="177"/>
      <c r="F3" s="172"/>
      <c r="G3" s="30">
        <v>42091</v>
      </c>
      <c r="H3" s="30">
        <v>42092</v>
      </c>
      <c r="I3" s="21">
        <v>42119</v>
      </c>
      <c r="J3" s="21">
        <v>42182</v>
      </c>
      <c r="K3" s="21">
        <v>42183</v>
      </c>
      <c r="L3" s="21">
        <v>42189</v>
      </c>
      <c r="M3" s="21">
        <v>42190</v>
      </c>
      <c r="N3" s="21">
        <v>42189</v>
      </c>
      <c r="O3" s="21">
        <v>42190</v>
      </c>
      <c r="P3" s="21">
        <v>42231</v>
      </c>
      <c r="Q3" s="21">
        <v>42232</v>
      </c>
      <c r="R3" s="21">
        <v>42238</v>
      </c>
      <c r="S3" s="67">
        <v>42259</v>
      </c>
      <c r="T3" s="23">
        <v>42260</v>
      </c>
      <c r="U3" s="29"/>
      <c r="V3" s="102" t="s">
        <v>79</v>
      </c>
      <c r="W3" s="78" t="s">
        <v>80</v>
      </c>
      <c r="X3" s="29"/>
      <c r="Y3" s="183"/>
      <c r="Z3" s="183"/>
      <c r="AA3" s="168"/>
      <c r="AB3" s="170"/>
      <c r="AD3" s="170"/>
    </row>
    <row r="4" spans="1:30" ht="67.5">
      <c r="A4" s="15">
        <v>1</v>
      </c>
      <c r="B4" s="76" t="s">
        <v>18</v>
      </c>
      <c r="C4" s="31" t="s">
        <v>29</v>
      </c>
      <c r="D4" s="45">
        <v>109</v>
      </c>
      <c r="E4" s="32" t="s">
        <v>68</v>
      </c>
      <c r="F4" s="62" t="s">
        <v>69</v>
      </c>
      <c r="G4" s="52">
        <v>4</v>
      </c>
      <c r="H4" s="52">
        <v>4</v>
      </c>
      <c r="I4" s="52">
        <v>4</v>
      </c>
      <c r="J4" s="52">
        <v>4</v>
      </c>
      <c r="K4" s="52">
        <v>4</v>
      </c>
      <c r="L4" s="52"/>
      <c r="M4" s="52"/>
      <c r="N4" s="52"/>
      <c r="O4" s="52"/>
      <c r="P4" s="16">
        <v>4</v>
      </c>
      <c r="Q4" s="16">
        <v>4</v>
      </c>
      <c r="R4" s="16"/>
      <c r="S4" s="16">
        <v>4</v>
      </c>
      <c r="T4" s="19">
        <v>4</v>
      </c>
      <c r="V4" s="103">
        <f>SUM(G4:T4)</f>
        <v>36</v>
      </c>
      <c r="W4" s="79">
        <f>B4*X4</f>
        <v>60</v>
      </c>
      <c r="X4" s="34">
        <v>10</v>
      </c>
      <c r="Y4" s="80">
        <v>20</v>
      </c>
      <c r="Z4" s="81">
        <v>20</v>
      </c>
      <c r="AA4" s="99">
        <v>20</v>
      </c>
      <c r="AB4" s="79">
        <f>SUM(Y4:AA4)</f>
        <v>60</v>
      </c>
      <c r="AC4" s="25"/>
      <c r="AD4" s="79">
        <f>V4+W4+AB4</f>
        <v>156</v>
      </c>
    </row>
    <row r="5" spans="1:30" ht="57" thickBot="1">
      <c r="A5" s="17">
        <v>2</v>
      </c>
      <c r="B5" s="70" t="s">
        <v>7</v>
      </c>
      <c r="C5" s="38" t="s">
        <v>14</v>
      </c>
      <c r="D5" s="39" t="s">
        <v>30</v>
      </c>
      <c r="E5" s="40" t="s">
        <v>33</v>
      </c>
      <c r="F5" s="63" t="s">
        <v>34</v>
      </c>
      <c r="G5" s="50">
        <v>4</v>
      </c>
      <c r="H5" s="50">
        <v>4</v>
      </c>
      <c r="I5" s="50">
        <v>4</v>
      </c>
      <c r="J5" s="50">
        <v>4</v>
      </c>
      <c r="K5" s="50">
        <v>4</v>
      </c>
      <c r="L5" s="50"/>
      <c r="M5" s="50"/>
      <c r="N5" s="50"/>
      <c r="O5" s="50"/>
      <c r="P5" s="18">
        <v>4</v>
      </c>
      <c r="Q5" s="18">
        <v>4</v>
      </c>
      <c r="R5" s="18"/>
      <c r="S5" s="18">
        <v>4</v>
      </c>
      <c r="T5" s="20">
        <v>4</v>
      </c>
      <c r="V5" s="104">
        <f>SUM(G5:T5)</f>
        <v>36</v>
      </c>
      <c r="W5" s="85">
        <f>B5*X5</f>
        <v>25</v>
      </c>
      <c r="X5" s="34">
        <v>5</v>
      </c>
      <c r="Y5" s="86">
        <v>16</v>
      </c>
      <c r="Z5" s="87">
        <v>16</v>
      </c>
      <c r="AA5" s="105">
        <v>16</v>
      </c>
      <c r="AB5" s="85">
        <f>SUM(Y5:AA5)</f>
        <v>48</v>
      </c>
      <c r="AC5" s="25"/>
      <c r="AD5" s="85">
        <f>V5+W5+AB5</f>
        <v>109</v>
      </c>
    </row>
  </sheetData>
  <sheetProtection/>
  <mergeCells count="10">
    <mergeCell ref="AA1:AA3"/>
    <mergeCell ref="AB1:AB3"/>
    <mergeCell ref="AD1:AD3"/>
    <mergeCell ref="F1:F3"/>
    <mergeCell ref="B1:B3"/>
    <mergeCell ref="C1:C3"/>
    <mergeCell ref="D1:D3"/>
    <mergeCell ref="E1:E3"/>
    <mergeCell ref="Y1:Y3"/>
    <mergeCell ref="Z1:Z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r:id="rId2"/>
  <headerFooter>
    <oddHeader>&amp;C&amp;"-,Tučné"&amp;28ČESKÝ POHÁR 2015 - R4 JUNIORKY U23</oddHeader>
  </headerFooter>
  <colBreaks count="1" manualBreakCount="1">
    <brk id="19" max="3" man="1"/>
  </col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5"/>
  <sheetViews>
    <sheetView zoomScalePageLayoutView="0" workbookViewId="0" topLeftCell="A1">
      <pane xSplit="6" ySplit="3" topLeftCell="U19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C25" sqref="AC25:AD25"/>
    </sheetView>
  </sheetViews>
  <sheetFormatPr defaultColWidth="9.140625" defaultRowHeight="15"/>
  <cols>
    <col min="1" max="1" width="6.7109375" style="1" bestFit="1" customWidth="1"/>
    <col min="2" max="2" width="5.28125" style="12" bestFit="1" customWidth="1"/>
    <col min="3" max="3" width="21.421875" style="41" customWidth="1"/>
    <col min="4" max="4" width="5.57421875" style="42" customWidth="1"/>
    <col min="5" max="5" width="23.00390625" style="43" customWidth="1"/>
    <col min="6" max="6" width="3.8515625" style="44" bestFit="1" customWidth="1"/>
    <col min="7" max="15" width="8.7109375" style="7" customWidth="1"/>
    <col min="16" max="17" width="8.421875" style="8" customWidth="1"/>
    <col min="18" max="18" width="8.421875" style="7" customWidth="1"/>
    <col min="19" max="20" width="8.7109375" style="7" customWidth="1"/>
    <col min="21" max="21" width="9.140625" style="33" customWidth="1"/>
    <col min="22" max="23" width="8.421875" style="26" bestFit="1" customWidth="1"/>
    <col min="24" max="24" width="2.7109375" style="34" bestFit="1" customWidth="1"/>
    <col min="25" max="30" width="9.28125" style="34" customWidth="1"/>
    <col min="31" max="31" width="9.28125" style="25" customWidth="1"/>
    <col min="32" max="32" width="11.28125" style="121" bestFit="1" customWidth="1"/>
    <col min="33" max="81" width="9.28125" style="25" customWidth="1"/>
    <col min="82" max="16384" width="9.140625" style="25" customWidth="1"/>
  </cols>
  <sheetData>
    <row r="1" spans="1:32" s="1" customFormat="1" ht="12.75" customHeight="1">
      <c r="A1" s="3" t="s">
        <v>87</v>
      </c>
      <c r="B1" s="174" t="s">
        <v>12</v>
      </c>
      <c r="C1" s="174" t="s">
        <v>11</v>
      </c>
      <c r="D1" s="179" t="s">
        <v>10</v>
      </c>
      <c r="E1" s="174" t="s">
        <v>1</v>
      </c>
      <c r="F1" s="171" t="s">
        <v>9</v>
      </c>
      <c r="G1" s="27" t="s">
        <v>17</v>
      </c>
      <c r="H1" s="27" t="s">
        <v>17</v>
      </c>
      <c r="I1" s="5" t="s">
        <v>26</v>
      </c>
      <c r="J1" s="5" t="s">
        <v>2</v>
      </c>
      <c r="K1" s="5" t="s">
        <v>2</v>
      </c>
      <c r="L1" s="5" t="s">
        <v>28</v>
      </c>
      <c r="M1" s="5" t="s">
        <v>28</v>
      </c>
      <c r="N1" s="5" t="s">
        <v>28</v>
      </c>
      <c r="O1" s="5" t="s">
        <v>28</v>
      </c>
      <c r="P1" s="5" t="s">
        <v>13</v>
      </c>
      <c r="Q1" s="5" t="s">
        <v>13</v>
      </c>
      <c r="R1" s="5" t="s">
        <v>16</v>
      </c>
      <c r="S1" s="64" t="s">
        <v>27</v>
      </c>
      <c r="T1" s="48" t="s">
        <v>27</v>
      </c>
      <c r="U1" s="12"/>
      <c r="V1" s="77"/>
      <c r="W1" s="77"/>
      <c r="X1" s="12"/>
      <c r="Y1" s="182" t="s">
        <v>75</v>
      </c>
      <c r="Z1" s="182" t="s">
        <v>76</v>
      </c>
      <c r="AA1" s="167" t="s">
        <v>77</v>
      </c>
      <c r="AB1" s="169" t="s">
        <v>78</v>
      </c>
      <c r="AD1" s="169" t="s">
        <v>81</v>
      </c>
      <c r="AF1" s="121"/>
    </row>
    <row r="2" spans="1:32" s="1" customFormat="1" ht="12.75">
      <c r="A2" s="4"/>
      <c r="B2" s="175"/>
      <c r="C2" s="177"/>
      <c r="D2" s="180"/>
      <c r="E2" s="177"/>
      <c r="F2" s="172"/>
      <c r="G2" s="10" t="s">
        <v>3</v>
      </c>
      <c r="H2" s="47" t="s">
        <v>3</v>
      </c>
      <c r="I2" s="10" t="s">
        <v>3</v>
      </c>
      <c r="J2" s="2" t="s">
        <v>4</v>
      </c>
      <c r="K2" s="2" t="s">
        <v>5</v>
      </c>
      <c r="L2" s="2" t="s">
        <v>4</v>
      </c>
      <c r="M2" s="2" t="s">
        <v>5</v>
      </c>
      <c r="N2" s="47" t="s">
        <v>4</v>
      </c>
      <c r="O2" s="47" t="s">
        <v>5</v>
      </c>
      <c r="P2" s="2" t="s">
        <v>4</v>
      </c>
      <c r="Q2" s="2" t="s">
        <v>5</v>
      </c>
      <c r="R2" s="2" t="s">
        <v>3</v>
      </c>
      <c r="S2" s="65" t="s">
        <v>4</v>
      </c>
      <c r="T2" s="51" t="s">
        <v>5</v>
      </c>
      <c r="U2" s="12"/>
      <c r="V2" s="78" t="s">
        <v>6</v>
      </c>
      <c r="W2" s="78" t="s">
        <v>6</v>
      </c>
      <c r="X2" s="12"/>
      <c r="Y2" s="183"/>
      <c r="Z2" s="183"/>
      <c r="AA2" s="168"/>
      <c r="AB2" s="170"/>
      <c r="AD2" s="170"/>
      <c r="AF2" s="121"/>
    </row>
    <row r="3" spans="1:32" s="24" customFormat="1" ht="14.25" thickBot="1">
      <c r="A3" s="22"/>
      <c r="B3" s="176"/>
      <c r="C3" s="178"/>
      <c r="D3" s="181"/>
      <c r="E3" s="178"/>
      <c r="F3" s="173"/>
      <c r="G3" s="49">
        <v>42091</v>
      </c>
      <c r="H3" s="49">
        <v>42092</v>
      </c>
      <c r="I3" s="54">
        <v>42119</v>
      </c>
      <c r="J3" s="54">
        <v>42182</v>
      </c>
      <c r="K3" s="54">
        <v>42183</v>
      </c>
      <c r="L3" s="54">
        <v>42189</v>
      </c>
      <c r="M3" s="54">
        <v>42190</v>
      </c>
      <c r="N3" s="54">
        <v>42189</v>
      </c>
      <c r="O3" s="54">
        <v>42190</v>
      </c>
      <c r="P3" s="54">
        <v>42231</v>
      </c>
      <c r="Q3" s="54">
        <v>42232</v>
      </c>
      <c r="R3" s="54">
        <v>42238</v>
      </c>
      <c r="S3" s="66">
        <v>42259</v>
      </c>
      <c r="T3" s="55">
        <v>42260</v>
      </c>
      <c r="U3" s="29"/>
      <c r="V3" s="78" t="s">
        <v>79</v>
      </c>
      <c r="W3" s="78" t="s">
        <v>80</v>
      </c>
      <c r="X3" s="29"/>
      <c r="Y3" s="183"/>
      <c r="Z3" s="183"/>
      <c r="AA3" s="168"/>
      <c r="AB3" s="170"/>
      <c r="AD3" s="170"/>
      <c r="AF3" s="122"/>
    </row>
    <row r="4" spans="1:32" ht="56.25">
      <c r="A4" s="111" t="s">
        <v>82</v>
      </c>
      <c r="B4" s="106" t="s">
        <v>7</v>
      </c>
      <c r="C4" s="31" t="s">
        <v>19</v>
      </c>
      <c r="D4" s="45">
        <v>147</v>
      </c>
      <c r="E4" s="32" t="s">
        <v>63</v>
      </c>
      <c r="F4" s="59" t="s">
        <v>64</v>
      </c>
      <c r="G4" s="56">
        <v>4</v>
      </c>
      <c r="H4" s="56">
        <v>4</v>
      </c>
      <c r="I4" s="56">
        <v>4</v>
      </c>
      <c r="J4" s="56">
        <v>4</v>
      </c>
      <c r="K4" s="56">
        <v>4</v>
      </c>
      <c r="L4" s="56">
        <v>4</v>
      </c>
      <c r="M4" s="56">
        <v>4</v>
      </c>
      <c r="N4" s="56">
        <v>4</v>
      </c>
      <c r="O4" s="56">
        <v>4</v>
      </c>
      <c r="P4" s="16">
        <v>4</v>
      </c>
      <c r="Q4" s="16">
        <v>4</v>
      </c>
      <c r="R4" s="16">
        <v>4</v>
      </c>
      <c r="S4" s="16">
        <v>4</v>
      </c>
      <c r="T4" s="19">
        <v>4</v>
      </c>
      <c r="V4" s="103">
        <f aca="true" t="shared" si="0" ref="V4:V10">SUM(G4:T4)</f>
        <v>56</v>
      </c>
      <c r="W4" s="79">
        <f aca="true" t="shared" si="1" ref="W4:W10">B4*X4</f>
        <v>50</v>
      </c>
      <c r="X4" s="34">
        <v>10</v>
      </c>
      <c r="Y4" s="90">
        <v>20</v>
      </c>
      <c r="Z4" s="91">
        <v>16</v>
      </c>
      <c r="AA4" s="95">
        <v>20</v>
      </c>
      <c r="AB4" s="79">
        <f aca="true" t="shared" si="2" ref="AB4:AB10">SUM(Y4:AA4)</f>
        <v>56</v>
      </c>
      <c r="AC4" s="25"/>
      <c r="AD4" s="79">
        <f aca="true" t="shared" si="3" ref="AD4:AD10">V4+W4+AB4</f>
        <v>162</v>
      </c>
      <c r="AF4" s="123">
        <f>AD4*$AD$25</f>
        <v>5597.788527988942</v>
      </c>
    </row>
    <row r="5" spans="1:32" ht="67.5">
      <c r="A5" s="112" t="s">
        <v>82</v>
      </c>
      <c r="B5" s="107" t="s">
        <v>18</v>
      </c>
      <c r="C5" s="35" t="s">
        <v>32</v>
      </c>
      <c r="D5" s="37" t="s">
        <v>67</v>
      </c>
      <c r="E5" s="36" t="s">
        <v>48</v>
      </c>
      <c r="F5" s="60" t="s">
        <v>49</v>
      </c>
      <c r="G5" s="57">
        <v>4</v>
      </c>
      <c r="H5" s="57">
        <v>4</v>
      </c>
      <c r="I5" s="57">
        <v>4</v>
      </c>
      <c r="J5" s="57">
        <v>4</v>
      </c>
      <c r="K5" s="57">
        <v>4</v>
      </c>
      <c r="L5" s="57"/>
      <c r="M5" s="57"/>
      <c r="N5" s="57"/>
      <c r="O5" s="57"/>
      <c r="P5" s="6">
        <v>4</v>
      </c>
      <c r="Q5" s="6">
        <v>4</v>
      </c>
      <c r="R5" s="6"/>
      <c r="S5" s="6">
        <v>4</v>
      </c>
      <c r="T5" s="9">
        <v>4</v>
      </c>
      <c r="V5" s="118">
        <f t="shared" si="0"/>
        <v>36</v>
      </c>
      <c r="W5" s="82">
        <f t="shared" si="1"/>
        <v>30</v>
      </c>
      <c r="X5" s="34">
        <v>5</v>
      </c>
      <c r="Y5" s="92">
        <v>16</v>
      </c>
      <c r="Z5" s="89">
        <v>20</v>
      </c>
      <c r="AA5" s="96">
        <v>8</v>
      </c>
      <c r="AB5" s="82">
        <f t="shared" si="2"/>
        <v>44</v>
      </c>
      <c r="AC5" s="25"/>
      <c r="AD5" s="82">
        <f t="shared" si="3"/>
        <v>110</v>
      </c>
      <c r="AF5" s="123">
        <f aca="true" t="shared" si="4" ref="AF5:AF21">AD5*$AD$25</f>
        <v>3800.9675190048374</v>
      </c>
    </row>
    <row r="6" spans="1:32" ht="67.5">
      <c r="A6" s="112" t="s">
        <v>82</v>
      </c>
      <c r="B6" s="107" t="s">
        <v>18</v>
      </c>
      <c r="C6" s="35" t="s">
        <v>15</v>
      </c>
      <c r="D6" s="37">
        <v>123</v>
      </c>
      <c r="E6" s="36" t="s">
        <v>65</v>
      </c>
      <c r="F6" s="60" t="s">
        <v>66</v>
      </c>
      <c r="G6" s="57">
        <v>4</v>
      </c>
      <c r="H6" s="57">
        <v>4</v>
      </c>
      <c r="I6" s="57">
        <v>4</v>
      </c>
      <c r="J6" s="57">
        <v>4</v>
      </c>
      <c r="K6" s="57">
        <v>4</v>
      </c>
      <c r="L6" s="57"/>
      <c r="M6" s="57"/>
      <c r="N6" s="57"/>
      <c r="O6" s="57"/>
      <c r="P6" s="6">
        <v>4</v>
      </c>
      <c r="Q6" s="6">
        <v>4</v>
      </c>
      <c r="R6" s="6">
        <v>4</v>
      </c>
      <c r="S6" s="6">
        <v>4</v>
      </c>
      <c r="T6" s="9">
        <v>4</v>
      </c>
      <c r="V6" s="118">
        <f t="shared" si="0"/>
        <v>40</v>
      </c>
      <c r="W6" s="82">
        <f t="shared" si="1"/>
        <v>30</v>
      </c>
      <c r="X6" s="34">
        <v>5</v>
      </c>
      <c r="Y6" s="92">
        <v>8</v>
      </c>
      <c r="Z6" s="89">
        <v>8</v>
      </c>
      <c r="AA6" s="96">
        <v>16</v>
      </c>
      <c r="AB6" s="82">
        <f t="shared" si="2"/>
        <v>32</v>
      </c>
      <c r="AC6" s="25"/>
      <c r="AD6" s="82">
        <f t="shared" si="3"/>
        <v>102</v>
      </c>
      <c r="AF6" s="123">
        <f t="shared" si="4"/>
        <v>3524.533517622667</v>
      </c>
    </row>
    <row r="7" spans="1:32" ht="45">
      <c r="A7" s="112" t="s">
        <v>82</v>
      </c>
      <c r="B7" s="108" t="s">
        <v>8</v>
      </c>
      <c r="C7" s="35" t="s">
        <v>50</v>
      </c>
      <c r="D7" s="37">
        <v>222</v>
      </c>
      <c r="E7" s="36" t="s">
        <v>21</v>
      </c>
      <c r="F7" s="60" t="s">
        <v>22</v>
      </c>
      <c r="G7" s="57"/>
      <c r="H7" s="57">
        <v>4</v>
      </c>
      <c r="I7" s="57"/>
      <c r="J7" s="57">
        <v>4</v>
      </c>
      <c r="K7" s="57">
        <v>4</v>
      </c>
      <c r="L7" s="57"/>
      <c r="M7" s="57"/>
      <c r="N7" s="57"/>
      <c r="O7" s="57"/>
      <c r="P7" s="6">
        <v>4</v>
      </c>
      <c r="Q7" s="6">
        <v>4</v>
      </c>
      <c r="R7" s="6"/>
      <c r="S7" s="6"/>
      <c r="T7" s="9"/>
      <c r="V7" s="118">
        <f t="shared" si="0"/>
        <v>20</v>
      </c>
      <c r="W7" s="82">
        <f t="shared" si="1"/>
        <v>12</v>
      </c>
      <c r="X7" s="34">
        <v>3</v>
      </c>
      <c r="Y7" s="92">
        <v>12</v>
      </c>
      <c r="Z7" s="89">
        <v>12</v>
      </c>
      <c r="AA7" s="96">
        <v>12</v>
      </c>
      <c r="AB7" s="82">
        <f t="shared" si="2"/>
        <v>36</v>
      </c>
      <c r="AC7" s="25"/>
      <c r="AD7" s="82">
        <f t="shared" si="3"/>
        <v>68</v>
      </c>
      <c r="AF7" s="123">
        <f t="shared" si="4"/>
        <v>2349.689011748445</v>
      </c>
    </row>
    <row r="8" spans="1:32" ht="45">
      <c r="A8" s="112" t="s">
        <v>82</v>
      </c>
      <c r="B8" s="109" t="s">
        <v>8</v>
      </c>
      <c r="C8" s="35" t="s">
        <v>40</v>
      </c>
      <c r="D8" s="37">
        <v>223</v>
      </c>
      <c r="E8" s="36" t="s">
        <v>41</v>
      </c>
      <c r="F8" s="60" t="s">
        <v>42</v>
      </c>
      <c r="G8" s="57"/>
      <c r="H8" s="57"/>
      <c r="I8" s="57"/>
      <c r="J8" s="57">
        <v>4</v>
      </c>
      <c r="K8" s="57">
        <v>4</v>
      </c>
      <c r="L8" s="57"/>
      <c r="M8" s="57"/>
      <c r="N8" s="57"/>
      <c r="O8" s="57"/>
      <c r="P8" s="6">
        <v>4</v>
      </c>
      <c r="Q8" s="6">
        <v>4</v>
      </c>
      <c r="R8" s="6">
        <v>4</v>
      </c>
      <c r="S8" s="6"/>
      <c r="T8" s="9"/>
      <c r="V8" s="118">
        <f t="shared" si="0"/>
        <v>20</v>
      </c>
      <c r="W8" s="82">
        <f t="shared" si="1"/>
        <v>12</v>
      </c>
      <c r="X8" s="34">
        <v>3</v>
      </c>
      <c r="Y8" s="92"/>
      <c r="Z8" s="89">
        <v>4</v>
      </c>
      <c r="AA8" s="96">
        <v>4</v>
      </c>
      <c r="AB8" s="82">
        <f t="shared" si="2"/>
        <v>8</v>
      </c>
      <c r="AC8" s="25"/>
      <c r="AD8" s="82">
        <f t="shared" si="3"/>
        <v>40</v>
      </c>
      <c r="AF8" s="123">
        <f t="shared" si="4"/>
        <v>1382.17000691085</v>
      </c>
    </row>
    <row r="9" spans="1:32" ht="57" thickBot="1">
      <c r="A9" s="114" t="s">
        <v>82</v>
      </c>
      <c r="B9" s="110" t="s">
        <v>7</v>
      </c>
      <c r="C9" s="38" t="s">
        <v>20</v>
      </c>
      <c r="D9" s="39">
        <v>147</v>
      </c>
      <c r="E9" s="40" t="s">
        <v>38</v>
      </c>
      <c r="F9" s="61" t="s">
        <v>39</v>
      </c>
      <c r="G9" s="58">
        <v>4</v>
      </c>
      <c r="H9" s="58">
        <v>4</v>
      </c>
      <c r="I9" s="58"/>
      <c r="J9" s="58">
        <v>4</v>
      </c>
      <c r="K9" s="58">
        <v>4</v>
      </c>
      <c r="L9" s="58"/>
      <c r="M9" s="58"/>
      <c r="N9" s="58"/>
      <c r="O9" s="58"/>
      <c r="P9" s="18"/>
      <c r="Q9" s="18"/>
      <c r="R9" s="18"/>
      <c r="S9" s="18"/>
      <c r="T9" s="20"/>
      <c r="V9" s="104">
        <f t="shared" si="0"/>
        <v>16</v>
      </c>
      <c r="W9" s="85">
        <f t="shared" si="1"/>
        <v>15</v>
      </c>
      <c r="X9" s="34">
        <v>3</v>
      </c>
      <c r="Y9" s="93">
        <v>4</v>
      </c>
      <c r="Z9" s="94"/>
      <c r="AA9" s="97"/>
      <c r="AB9" s="85">
        <f t="shared" si="2"/>
        <v>4</v>
      </c>
      <c r="AC9" s="25"/>
      <c r="AD9" s="85">
        <f t="shared" si="3"/>
        <v>35</v>
      </c>
      <c r="AF9" s="123">
        <f t="shared" si="4"/>
        <v>1209.3987560469936</v>
      </c>
    </row>
    <row r="10" spans="1:32" ht="45">
      <c r="A10" s="111" t="s">
        <v>83</v>
      </c>
      <c r="B10" s="115" t="s">
        <v>8</v>
      </c>
      <c r="C10" s="31" t="s">
        <v>51</v>
      </c>
      <c r="D10" s="45">
        <v>222</v>
      </c>
      <c r="E10" s="32" t="s">
        <v>23</v>
      </c>
      <c r="F10" s="59" t="s">
        <v>24</v>
      </c>
      <c r="G10" s="56">
        <v>4</v>
      </c>
      <c r="H10" s="56">
        <v>4</v>
      </c>
      <c r="I10" s="56">
        <v>4</v>
      </c>
      <c r="J10" s="56">
        <v>4</v>
      </c>
      <c r="K10" s="56">
        <v>4</v>
      </c>
      <c r="L10" s="56">
        <v>4</v>
      </c>
      <c r="M10" s="56">
        <v>4</v>
      </c>
      <c r="N10" s="56">
        <v>4</v>
      </c>
      <c r="O10" s="56">
        <v>4</v>
      </c>
      <c r="P10" s="56">
        <v>4</v>
      </c>
      <c r="Q10" s="56">
        <v>4</v>
      </c>
      <c r="R10" s="56">
        <v>4</v>
      </c>
      <c r="S10" s="16"/>
      <c r="T10" s="19"/>
      <c r="V10" s="103">
        <f t="shared" si="0"/>
        <v>48</v>
      </c>
      <c r="W10" s="79">
        <f t="shared" si="1"/>
        <v>40</v>
      </c>
      <c r="X10" s="34">
        <v>10</v>
      </c>
      <c r="Y10" s="80">
        <v>20</v>
      </c>
      <c r="Z10" s="81">
        <v>20</v>
      </c>
      <c r="AA10" s="99">
        <v>20</v>
      </c>
      <c r="AB10" s="79">
        <f t="shared" si="2"/>
        <v>60</v>
      </c>
      <c r="AC10" s="25"/>
      <c r="AD10" s="79">
        <f t="shared" si="3"/>
        <v>148</v>
      </c>
      <c r="AF10" s="123">
        <f t="shared" si="4"/>
        <v>5114.029025570145</v>
      </c>
    </row>
    <row r="11" spans="1:32" ht="67.5">
      <c r="A11" s="112" t="s">
        <v>83</v>
      </c>
      <c r="B11" s="107" t="s">
        <v>18</v>
      </c>
      <c r="C11" s="35" t="s">
        <v>52</v>
      </c>
      <c r="D11" s="37">
        <v>222</v>
      </c>
      <c r="E11" s="36" t="s">
        <v>35</v>
      </c>
      <c r="F11" s="60" t="s">
        <v>36</v>
      </c>
      <c r="G11" s="57">
        <v>4</v>
      </c>
      <c r="H11" s="57">
        <v>4</v>
      </c>
      <c r="I11" s="57"/>
      <c r="J11" s="57"/>
      <c r="K11" s="57"/>
      <c r="L11" s="57">
        <v>4</v>
      </c>
      <c r="M11" s="57">
        <v>4</v>
      </c>
      <c r="N11" s="57">
        <v>4</v>
      </c>
      <c r="O11" s="57">
        <v>4</v>
      </c>
      <c r="P11" s="6">
        <v>4</v>
      </c>
      <c r="Q11" s="6">
        <v>4</v>
      </c>
      <c r="R11" s="6"/>
      <c r="S11" s="6">
        <v>4</v>
      </c>
      <c r="T11" s="9">
        <v>4</v>
      </c>
      <c r="V11" s="118">
        <f aca="true" t="shared" si="5" ref="V11:V16">SUM(G11:T11)</f>
        <v>40</v>
      </c>
      <c r="W11" s="82">
        <f aca="true" t="shared" si="6" ref="W11:W16">B11*X11</f>
        <v>30</v>
      </c>
      <c r="X11" s="34">
        <v>5</v>
      </c>
      <c r="Y11" s="83">
        <v>16</v>
      </c>
      <c r="Z11" s="84">
        <v>16</v>
      </c>
      <c r="AA11" s="100">
        <v>16</v>
      </c>
      <c r="AB11" s="82">
        <f aca="true" t="shared" si="7" ref="AB11:AB16">SUM(Y11:AA11)</f>
        <v>48</v>
      </c>
      <c r="AC11" s="25"/>
      <c r="AD11" s="82">
        <f aca="true" t="shared" si="8" ref="AD11:AD16">V11+W11+AB11</f>
        <v>118</v>
      </c>
      <c r="AF11" s="123">
        <f t="shared" si="4"/>
        <v>4077.401520387007</v>
      </c>
    </row>
    <row r="12" spans="1:32" ht="56.25">
      <c r="A12" s="112" t="s">
        <v>83</v>
      </c>
      <c r="B12" s="116" t="s">
        <v>7</v>
      </c>
      <c r="C12" s="35" t="s">
        <v>25</v>
      </c>
      <c r="D12" s="37">
        <v>155</v>
      </c>
      <c r="E12" s="36" t="s">
        <v>56</v>
      </c>
      <c r="F12" s="60" t="s">
        <v>57</v>
      </c>
      <c r="G12" s="57">
        <v>4</v>
      </c>
      <c r="H12" s="57">
        <v>4</v>
      </c>
      <c r="I12" s="57"/>
      <c r="J12" s="57">
        <v>4</v>
      </c>
      <c r="K12" s="57">
        <v>4</v>
      </c>
      <c r="L12" s="57"/>
      <c r="M12" s="57"/>
      <c r="N12" s="57"/>
      <c r="O12" s="57"/>
      <c r="P12" s="6">
        <v>4</v>
      </c>
      <c r="Q12" s="6">
        <v>4</v>
      </c>
      <c r="R12" s="6"/>
      <c r="S12" s="6">
        <v>4</v>
      </c>
      <c r="T12" s="9">
        <v>4</v>
      </c>
      <c r="V12" s="118">
        <f t="shared" si="5"/>
        <v>32</v>
      </c>
      <c r="W12" s="82">
        <f t="shared" si="6"/>
        <v>25</v>
      </c>
      <c r="X12" s="34">
        <v>5</v>
      </c>
      <c r="Y12" s="83">
        <v>12</v>
      </c>
      <c r="Z12" s="84">
        <v>4</v>
      </c>
      <c r="AA12" s="84">
        <v>4</v>
      </c>
      <c r="AB12" s="82">
        <f t="shared" si="7"/>
        <v>20</v>
      </c>
      <c r="AC12" s="25"/>
      <c r="AD12" s="82">
        <f t="shared" si="8"/>
        <v>77</v>
      </c>
      <c r="AF12" s="123">
        <f t="shared" si="4"/>
        <v>2660.677263303386</v>
      </c>
    </row>
    <row r="13" spans="1:32" ht="67.5">
      <c r="A13" s="112" t="s">
        <v>83</v>
      </c>
      <c r="B13" s="107" t="s">
        <v>18</v>
      </c>
      <c r="C13" s="35" t="s">
        <v>58</v>
      </c>
      <c r="D13" s="37">
        <v>222</v>
      </c>
      <c r="E13" s="36" t="s">
        <v>59</v>
      </c>
      <c r="F13" s="60" t="s">
        <v>60</v>
      </c>
      <c r="G13" s="57"/>
      <c r="H13" s="57"/>
      <c r="I13" s="57"/>
      <c r="J13" s="57">
        <v>4</v>
      </c>
      <c r="K13" s="57">
        <v>4</v>
      </c>
      <c r="L13" s="57"/>
      <c r="M13" s="57"/>
      <c r="N13" s="57"/>
      <c r="O13" s="57"/>
      <c r="P13" s="6"/>
      <c r="Q13" s="6"/>
      <c r="R13" s="6">
        <v>4</v>
      </c>
      <c r="S13" s="6"/>
      <c r="T13" s="9"/>
      <c r="V13" s="118">
        <f t="shared" si="5"/>
        <v>12</v>
      </c>
      <c r="W13" s="82">
        <f t="shared" si="6"/>
        <v>18</v>
      </c>
      <c r="X13" s="34">
        <v>3</v>
      </c>
      <c r="Y13" s="83"/>
      <c r="Z13" s="84"/>
      <c r="AA13" s="84"/>
      <c r="AB13" s="82">
        <f t="shared" si="7"/>
        <v>0</v>
      </c>
      <c r="AC13" s="25"/>
      <c r="AD13" s="82">
        <f t="shared" si="8"/>
        <v>30</v>
      </c>
      <c r="AF13" s="123">
        <f t="shared" si="4"/>
        <v>1036.6275051831374</v>
      </c>
    </row>
    <row r="14" spans="1:32" ht="56.25">
      <c r="A14" s="112" t="s">
        <v>83</v>
      </c>
      <c r="B14" s="116" t="s">
        <v>7</v>
      </c>
      <c r="C14" s="35" t="s">
        <v>53</v>
      </c>
      <c r="D14" s="37">
        <v>223</v>
      </c>
      <c r="E14" s="36" t="s">
        <v>61</v>
      </c>
      <c r="F14" s="60" t="s">
        <v>62</v>
      </c>
      <c r="G14" s="57"/>
      <c r="H14" s="57"/>
      <c r="I14" s="57"/>
      <c r="J14" s="57"/>
      <c r="K14" s="57"/>
      <c r="L14" s="57"/>
      <c r="M14" s="57"/>
      <c r="N14" s="57"/>
      <c r="O14" s="57"/>
      <c r="P14" s="6">
        <v>4</v>
      </c>
      <c r="Q14" s="6">
        <v>4</v>
      </c>
      <c r="R14" s="6">
        <v>4</v>
      </c>
      <c r="S14" s="6"/>
      <c r="T14" s="9"/>
      <c r="V14" s="118">
        <f t="shared" si="5"/>
        <v>12</v>
      </c>
      <c r="W14" s="82">
        <f t="shared" si="6"/>
        <v>15</v>
      </c>
      <c r="X14" s="34">
        <v>3</v>
      </c>
      <c r="Y14" s="83"/>
      <c r="Z14" s="84">
        <v>12</v>
      </c>
      <c r="AA14" s="84">
        <v>12</v>
      </c>
      <c r="AB14" s="82">
        <f t="shared" si="7"/>
        <v>24</v>
      </c>
      <c r="AC14" s="25"/>
      <c r="AD14" s="82">
        <f t="shared" si="8"/>
        <v>51</v>
      </c>
      <c r="AF14" s="123">
        <f t="shared" si="4"/>
        <v>1762.2667588113336</v>
      </c>
    </row>
    <row r="15" spans="1:32" ht="45">
      <c r="A15" s="112" t="s">
        <v>83</v>
      </c>
      <c r="B15" s="109" t="s">
        <v>8</v>
      </c>
      <c r="C15" s="35" t="s">
        <v>47</v>
      </c>
      <c r="D15" s="37">
        <v>222</v>
      </c>
      <c r="E15" s="36" t="s">
        <v>54</v>
      </c>
      <c r="F15" s="60" t="s">
        <v>55</v>
      </c>
      <c r="G15" s="57"/>
      <c r="H15" s="57"/>
      <c r="I15" s="57"/>
      <c r="J15" s="57"/>
      <c r="K15" s="57"/>
      <c r="L15" s="57"/>
      <c r="M15" s="57"/>
      <c r="N15" s="57"/>
      <c r="O15" s="57"/>
      <c r="P15" s="6">
        <v>4</v>
      </c>
      <c r="Q15" s="6">
        <v>4</v>
      </c>
      <c r="R15" s="6"/>
      <c r="S15" s="6"/>
      <c r="T15" s="9"/>
      <c r="V15" s="118">
        <f t="shared" si="5"/>
        <v>8</v>
      </c>
      <c r="W15" s="82">
        <f t="shared" si="6"/>
        <v>12</v>
      </c>
      <c r="X15" s="34">
        <v>3</v>
      </c>
      <c r="Y15" s="83"/>
      <c r="Z15" s="84">
        <v>8</v>
      </c>
      <c r="AA15" s="84">
        <v>8</v>
      </c>
      <c r="AB15" s="82">
        <f t="shared" si="7"/>
        <v>16</v>
      </c>
      <c r="AC15" s="25"/>
      <c r="AD15" s="82">
        <f t="shared" si="8"/>
        <v>36</v>
      </c>
      <c r="AF15" s="123">
        <f t="shared" si="4"/>
        <v>1243.953006219765</v>
      </c>
    </row>
    <row r="16" spans="1:32" ht="45.75" thickBot="1">
      <c r="A16" s="114" t="s">
        <v>83</v>
      </c>
      <c r="B16" s="117" t="s">
        <v>8</v>
      </c>
      <c r="C16" s="38" t="s">
        <v>72</v>
      </c>
      <c r="D16" s="39">
        <v>147</v>
      </c>
      <c r="E16" s="40" t="s">
        <v>74</v>
      </c>
      <c r="F16" s="61" t="s">
        <v>73</v>
      </c>
      <c r="G16" s="58"/>
      <c r="H16" s="58"/>
      <c r="I16" s="58"/>
      <c r="J16" s="58"/>
      <c r="K16" s="58"/>
      <c r="L16" s="58"/>
      <c r="M16" s="58"/>
      <c r="N16" s="58"/>
      <c r="O16" s="58"/>
      <c r="P16" s="18"/>
      <c r="Q16" s="18"/>
      <c r="R16" s="18"/>
      <c r="S16" s="18">
        <v>4</v>
      </c>
      <c r="T16" s="20"/>
      <c r="V16" s="104">
        <f t="shared" si="5"/>
        <v>4</v>
      </c>
      <c r="W16" s="85">
        <f t="shared" si="6"/>
        <v>12</v>
      </c>
      <c r="X16" s="34">
        <v>3</v>
      </c>
      <c r="Y16" s="93"/>
      <c r="Z16" s="94"/>
      <c r="AA16" s="94"/>
      <c r="AB16" s="85">
        <f t="shared" si="7"/>
        <v>0</v>
      </c>
      <c r="AD16" s="85">
        <f t="shared" si="8"/>
        <v>16</v>
      </c>
      <c r="AF16" s="123">
        <f t="shared" si="4"/>
        <v>552.86800276434</v>
      </c>
    </row>
    <row r="17" spans="1:32" ht="56.25">
      <c r="A17" s="111" t="s">
        <v>84</v>
      </c>
      <c r="B17" s="106" t="s">
        <v>7</v>
      </c>
      <c r="C17" s="31" t="s">
        <v>31</v>
      </c>
      <c r="D17" s="45">
        <v>155</v>
      </c>
      <c r="E17" s="32" t="s">
        <v>43</v>
      </c>
      <c r="F17" s="62" t="s">
        <v>44</v>
      </c>
      <c r="G17" s="52">
        <v>4</v>
      </c>
      <c r="H17" s="52">
        <v>4</v>
      </c>
      <c r="I17" s="52"/>
      <c r="J17" s="52">
        <v>4</v>
      </c>
      <c r="K17" s="52">
        <v>4</v>
      </c>
      <c r="L17" s="52"/>
      <c r="M17" s="52"/>
      <c r="N17" s="52"/>
      <c r="O17" s="52"/>
      <c r="P17" s="16">
        <v>4</v>
      </c>
      <c r="Q17" s="16">
        <v>4</v>
      </c>
      <c r="R17" s="16"/>
      <c r="S17" s="16"/>
      <c r="T17" s="19"/>
      <c r="V17" s="103">
        <f>SUM(G17:T17)</f>
        <v>24</v>
      </c>
      <c r="W17" s="79">
        <f>B17*X17</f>
        <v>50</v>
      </c>
      <c r="X17" s="34">
        <v>10</v>
      </c>
      <c r="Y17" s="80">
        <v>12</v>
      </c>
      <c r="Z17" s="81">
        <v>8</v>
      </c>
      <c r="AA17" s="99">
        <v>8</v>
      </c>
      <c r="AB17" s="79">
        <f>SUM(Y17:AA17)</f>
        <v>28</v>
      </c>
      <c r="AC17" s="25"/>
      <c r="AD17" s="79">
        <f>V17+W17+AB17</f>
        <v>102</v>
      </c>
      <c r="AF17" s="123">
        <f t="shared" si="4"/>
        <v>3524.533517622667</v>
      </c>
    </row>
    <row r="18" spans="1:32" ht="56.25">
      <c r="A18" s="112" t="s">
        <v>84</v>
      </c>
      <c r="B18" s="108" t="s">
        <v>8</v>
      </c>
      <c r="C18" s="35" t="s">
        <v>37</v>
      </c>
      <c r="D18" s="37">
        <v>223</v>
      </c>
      <c r="E18" s="36" t="s">
        <v>45</v>
      </c>
      <c r="F18" s="71" t="s">
        <v>46</v>
      </c>
      <c r="G18" s="72"/>
      <c r="H18" s="72"/>
      <c r="I18" s="72"/>
      <c r="J18" s="72">
        <v>4</v>
      </c>
      <c r="K18" s="72">
        <v>4</v>
      </c>
      <c r="L18" s="72"/>
      <c r="M18" s="72"/>
      <c r="N18" s="72"/>
      <c r="O18" s="72"/>
      <c r="P18" s="6">
        <v>4</v>
      </c>
      <c r="Q18" s="6">
        <v>4</v>
      </c>
      <c r="R18" s="6"/>
      <c r="S18" s="6"/>
      <c r="T18" s="9"/>
      <c r="V18" s="118">
        <f>SUM(G18:T18)</f>
        <v>16</v>
      </c>
      <c r="W18" s="82">
        <f>B18*X18</f>
        <v>20</v>
      </c>
      <c r="X18" s="34">
        <v>5</v>
      </c>
      <c r="Y18" s="83"/>
      <c r="Z18" s="84">
        <v>12</v>
      </c>
      <c r="AA18" s="100">
        <v>12</v>
      </c>
      <c r="AB18" s="82">
        <f>SUM(Y18:AA18)</f>
        <v>24</v>
      </c>
      <c r="AC18" s="25"/>
      <c r="AD18" s="82">
        <f>V18+W18+AB18</f>
        <v>60</v>
      </c>
      <c r="AF18" s="123">
        <f t="shared" si="4"/>
        <v>2073.2550103662747</v>
      </c>
    </row>
    <row r="19" spans="1:32" ht="57" thickBot="1">
      <c r="A19" s="113" t="s">
        <v>84</v>
      </c>
      <c r="B19" s="110" t="s">
        <v>7</v>
      </c>
      <c r="C19" s="38" t="s">
        <v>47</v>
      </c>
      <c r="D19" s="39">
        <v>222</v>
      </c>
      <c r="E19" s="40" t="s">
        <v>70</v>
      </c>
      <c r="F19" s="63" t="s">
        <v>71</v>
      </c>
      <c r="G19" s="50"/>
      <c r="H19" s="50"/>
      <c r="I19" s="50"/>
      <c r="J19" s="50">
        <v>4</v>
      </c>
      <c r="K19" s="50">
        <v>4</v>
      </c>
      <c r="L19" s="50"/>
      <c r="M19" s="50"/>
      <c r="N19" s="50"/>
      <c r="O19" s="50"/>
      <c r="P19" s="18"/>
      <c r="Q19" s="18"/>
      <c r="R19" s="18"/>
      <c r="S19" s="18"/>
      <c r="T19" s="20">
        <v>4</v>
      </c>
      <c r="V19" s="104">
        <f>SUM(G19:T19)</f>
        <v>12</v>
      </c>
      <c r="W19" s="85">
        <f>B19*X19</f>
        <v>15</v>
      </c>
      <c r="X19" s="34">
        <v>3</v>
      </c>
      <c r="Y19" s="86"/>
      <c r="Z19" s="87"/>
      <c r="AA19" s="87"/>
      <c r="AB19" s="85">
        <f>SUM(Y19:AA19)</f>
        <v>0</v>
      </c>
      <c r="AC19" s="25"/>
      <c r="AD19" s="85">
        <f>V19+W19+AB19</f>
        <v>27</v>
      </c>
      <c r="AF19" s="123">
        <f t="shared" si="4"/>
        <v>932.9647546648237</v>
      </c>
    </row>
    <row r="20" spans="1:32" ht="67.5">
      <c r="A20" s="111" t="s">
        <v>85</v>
      </c>
      <c r="B20" s="119" t="s">
        <v>18</v>
      </c>
      <c r="C20" s="31" t="s">
        <v>29</v>
      </c>
      <c r="D20" s="45">
        <v>109</v>
      </c>
      <c r="E20" s="32" t="s">
        <v>68</v>
      </c>
      <c r="F20" s="62" t="s">
        <v>69</v>
      </c>
      <c r="G20" s="52">
        <v>4</v>
      </c>
      <c r="H20" s="52">
        <v>4</v>
      </c>
      <c r="I20" s="52">
        <v>4</v>
      </c>
      <c r="J20" s="52">
        <v>4</v>
      </c>
      <c r="K20" s="52">
        <v>4</v>
      </c>
      <c r="L20" s="52"/>
      <c r="M20" s="52"/>
      <c r="N20" s="52"/>
      <c r="O20" s="52"/>
      <c r="P20" s="16">
        <v>4</v>
      </c>
      <c r="Q20" s="16">
        <v>4</v>
      </c>
      <c r="R20" s="16"/>
      <c r="S20" s="16">
        <v>4</v>
      </c>
      <c r="T20" s="19">
        <v>4</v>
      </c>
      <c r="V20" s="103">
        <f>SUM(G20:T20)</f>
        <v>36</v>
      </c>
      <c r="W20" s="79">
        <f>B20*X20</f>
        <v>60</v>
      </c>
      <c r="X20" s="34">
        <v>10</v>
      </c>
      <c r="Y20" s="80">
        <v>20</v>
      </c>
      <c r="Z20" s="81">
        <v>20</v>
      </c>
      <c r="AA20" s="99">
        <v>20</v>
      </c>
      <c r="AB20" s="79">
        <f>SUM(Y20:AA20)</f>
        <v>60</v>
      </c>
      <c r="AC20" s="25"/>
      <c r="AD20" s="79">
        <f>V20+W20+AB20</f>
        <v>156</v>
      </c>
      <c r="AF20" s="123">
        <f t="shared" si="4"/>
        <v>5390.463026952315</v>
      </c>
    </row>
    <row r="21" spans="1:32" ht="57" thickBot="1">
      <c r="A21" s="113" t="s">
        <v>85</v>
      </c>
      <c r="B21" s="110" t="s">
        <v>7</v>
      </c>
      <c r="C21" s="38" t="s">
        <v>14</v>
      </c>
      <c r="D21" s="39" t="s">
        <v>30</v>
      </c>
      <c r="E21" s="40" t="s">
        <v>33</v>
      </c>
      <c r="F21" s="63" t="s">
        <v>34</v>
      </c>
      <c r="G21" s="50">
        <v>4</v>
      </c>
      <c r="H21" s="50">
        <v>4</v>
      </c>
      <c r="I21" s="50">
        <v>4</v>
      </c>
      <c r="J21" s="50">
        <v>4</v>
      </c>
      <c r="K21" s="50">
        <v>4</v>
      </c>
      <c r="L21" s="50"/>
      <c r="M21" s="50"/>
      <c r="N21" s="50"/>
      <c r="O21" s="50"/>
      <c r="P21" s="18">
        <v>4</v>
      </c>
      <c r="Q21" s="18">
        <v>4</v>
      </c>
      <c r="R21" s="18"/>
      <c r="S21" s="18">
        <v>4</v>
      </c>
      <c r="T21" s="20">
        <v>4</v>
      </c>
      <c r="V21" s="104">
        <f>SUM(G21:T21)</f>
        <v>36</v>
      </c>
      <c r="W21" s="85">
        <f>B21*X21</f>
        <v>25</v>
      </c>
      <c r="X21" s="34">
        <v>5</v>
      </c>
      <c r="Y21" s="86">
        <v>16</v>
      </c>
      <c r="Z21" s="87">
        <v>16</v>
      </c>
      <c r="AA21" s="105">
        <v>16</v>
      </c>
      <c r="AB21" s="85">
        <f>SUM(Y21:AA21)</f>
        <v>48</v>
      </c>
      <c r="AC21" s="25"/>
      <c r="AD21" s="85">
        <f>V21+W21+AB21</f>
        <v>109</v>
      </c>
      <c r="AF21" s="123">
        <f t="shared" si="4"/>
        <v>3766.413268832066</v>
      </c>
    </row>
    <row r="22" spans="22:32" ht="14.25">
      <c r="V22" s="26">
        <f>SUM(V4:V21)</f>
        <v>468</v>
      </c>
      <c r="W22" s="26">
        <f>SUM(W4:W21)</f>
        <v>471</v>
      </c>
      <c r="X22" s="26"/>
      <c r="Y22" s="26"/>
      <c r="Z22" s="26"/>
      <c r="AA22" s="26"/>
      <c r="AB22" s="26">
        <f>SUM(AB4:AB21)</f>
        <v>508</v>
      </c>
      <c r="AC22" s="26"/>
      <c r="AD22" s="26">
        <f>SUM(AD4:AD21)</f>
        <v>1447</v>
      </c>
      <c r="AE22" s="26"/>
      <c r="AF22" s="121">
        <f>SUM(AF4:AF21)</f>
        <v>50000</v>
      </c>
    </row>
    <row r="24" ht="15" thickBot="1">
      <c r="AD24" s="120">
        <v>50000</v>
      </c>
    </row>
    <row r="25" spans="29:30" ht="15" thickBot="1">
      <c r="AC25" s="124" t="s">
        <v>86</v>
      </c>
      <c r="AD25" s="125">
        <f>AD24/AD22</f>
        <v>34.55425017277125</v>
      </c>
    </row>
  </sheetData>
  <sheetProtection/>
  <mergeCells count="10">
    <mergeCell ref="Z1:Z3"/>
    <mergeCell ref="AA1:AA3"/>
    <mergeCell ref="AB1:AB3"/>
    <mergeCell ref="AD1:AD3"/>
    <mergeCell ref="B1:B3"/>
    <mergeCell ref="C1:C3"/>
    <mergeCell ref="D1:D3"/>
    <mergeCell ref="E1:E3"/>
    <mergeCell ref="F1:F3"/>
    <mergeCell ref="Y1:Y3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5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6.7109375" style="1" bestFit="1" customWidth="1"/>
    <col min="2" max="2" width="5.28125" style="12" bestFit="1" customWidth="1"/>
    <col min="3" max="3" width="21.421875" style="41" customWidth="1"/>
    <col min="4" max="4" width="5.57421875" style="42" customWidth="1"/>
    <col min="5" max="5" width="23.00390625" style="43" customWidth="1"/>
    <col min="6" max="6" width="3.8515625" style="44" bestFit="1" customWidth="1"/>
    <col min="7" max="15" width="8.7109375" style="7" hidden="1" customWidth="1"/>
    <col min="16" max="17" width="8.421875" style="8" hidden="1" customWidth="1"/>
    <col min="18" max="18" width="8.421875" style="7" hidden="1" customWidth="1"/>
    <col min="19" max="20" width="8.7109375" style="7" hidden="1" customWidth="1"/>
    <col min="21" max="21" width="0" style="33" hidden="1" customWidth="1"/>
    <col min="22" max="22" width="5.8515625" style="26" bestFit="1" customWidth="1"/>
    <col min="23" max="23" width="4.00390625" style="26" bestFit="1" customWidth="1"/>
    <col min="24" max="24" width="2.7109375" style="34" hidden="1" customWidth="1"/>
    <col min="25" max="27" width="3.421875" style="34" hidden="1" customWidth="1"/>
    <col min="28" max="28" width="8.7109375" style="34" bestFit="1" customWidth="1"/>
    <col min="29" max="29" width="7.8515625" style="34" hidden="1" customWidth="1"/>
    <col min="30" max="30" width="11.140625" style="34" bestFit="1" customWidth="1"/>
    <col min="31" max="31" width="11.28125" style="121" bestFit="1" customWidth="1"/>
    <col min="32" max="78" width="9.28125" style="25" customWidth="1"/>
    <col min="79" max="16384" width="9.140625" style="25" customWidth="1"/>
  </cols>
  <sheetData>
    <row r="1" spans="1:32" s="1" customFormat="1" ht="12.75" customHeight="1">
      <c r="A1" s="3" t="s">
        <v>87</v>
      </c>
      <c r="B1" s="174" t="s">
        <v>12</v>
      </c>
      <c r="C1" s="174" t="s">
        <v>11</v>
      </c>
      <c r="D1" s="179" t="s">
        <v>10</v>
      </c>
      <c r="E1" s="174" t="s">
        <v>1</v>
      </c>
      <c r="F1" s="171" t="s">
        <v>9</v>
      </c>
      <c r="G1" s="27" t="s">
        <v>17</v>
      </c>
      <c r="H1" s="27" t="s">
        <v>17</v>
      </c>
      <c r="I1" s="5" t="s">
        <v>26</v>
      </c>
      <c r="J1" s="5" t="s">
        <v>2</v>
      </c>
      <c r="K1" s="5" t="s">
        <v>2</v>
      </c>
      <c r="L1" s="5" t="s">
        <v>28</v>
      </c>
      <c r="M1" s="5" t="s">
        <v>28</v>
      </c>
      <c r="N1" s="5" t="s">
        <v>28</v>
      </c>
      <c r="O1" s="5" t="s">
        <v>28</v>
      </c>
      <c r="P1" s="5" t="s">
        <v>13</v>
      </c>
      <c r="Q1" s="5" t="s">
        <v>13</v>
      </c>
      <c r="R1" s="5" t="s">
        <v>16</v>
      </c>
      <c r="S1" s="64" t="s">
        <v>27</v>
      </c>
      <c r="T1" s="48" t="s">
        <v>27</v>
      </c>
      <c r="U1" s="28"/>
      <c r="V1" s="188" t="s">
        <v>90</v>
      </c>
      <c r="W1" s="188"/>
      <c r="X1" s="188"/>
      <c r="Y1" s="188"/>
      <c r="Z1" s="188"/>
      <c r="AA1" s="188"/>
      <c r="AB1" s="188"/>
      <c r="AC1" s="188"/>
      <c r="AD1" s="188"/>
      <c r="AE1" s="184" t="s">
        <v>91</v>
      </c>
      <c r="AF1" s="185"/>
    </row>
    <row r="2" spans="1:32" s="1" customFormat="1" ht="15" customHeight="1">
      <c r="A2" s="4"/>
      <c r="B2" s="175"/>
      <c r="C2" s="177"/>
      <c r="D2" s="180"/>
      <c r="E2" s="177"/>
      <c r="F2" s="172"/>
      <c r="G2" s="10" t="s">
        <v>3</v>
      </c>
      <c r="H2" s="47" t="s">
        <v>3</v>
      </c>
      <c r="I2" s="10" t="s">
        <v>3</v>
      </c>
      <c r="J2" s="2" t="s">
        <v>4</v>
      </c>
      <c r="K2" s="2" t="s">
        <v>5</v>
      </c>
      <c r="L2" s="2" t="s">
        <v>4</v>
      </c>
      <c r="M2" s="2" t="s">
        <v>5</v>
      </c>
      <c r="N2" s="47" t="s">
        <v>4</v>
      </c>
      <c r="O2" s="47" t="s">
        <v>5</v>
      </c>
      <c r="P2" s="2" t="s">
        <v>4</v>
      </c>
      <c r="Q2" s="2" t="s">
        <v>5</v>
      </c>
      <c r="R2" s="2" t="s">
        <v>3</v>
      </c>
      <c r="S2" s="65" t="s">
        <v>4</v>
      </c>
      <c r="T2" s="51" t="s">
        <v>5</v>
      </c>
      <c r="U2" s="14"/>
      <c r="V2" s="189"/>
      <c r="W2" s="189"/>
      <c r="X2" s="189"/>
      <c r="Y2" s="189"/>
      <c r="Z2" s="189"/>
      <c r="AA2" s="189"/>
      <c r="AB2" s="189"/>
      <c r="AC2" s="189"/>
      <c r="AD2" s="189"/>
      <c r="AE2" s="186"/>
      <c r="AF2" s="187"/>
    </row>
    <row r="3" spans="1:32" s="24" customFormat="1" ht="15.75" customHeight="1" thickBot="1">
      <c r="A3" s="53"/>
      <c r="B3" s="176"/>
      <c r="C3" s="178"/>
      <c r="D3" s="181"/>
      <c r="E3" s="178"/>
      <c r="F3" s="173"/>
      <c r="G3" s="49">
        <v>42091</v>
      </c>
      <c r="H3" s="49">
        <v>42092</v>
      </c>
      <c r="I3" s="54">
        <v>42119</v>
      </c>
      <c r="J3" s="54">
        <v>42182</v>
      </c>
      <c r="K3" s="54">
        <v>42183</v>
      </c>
      <c r="L3" s="54">
        <v>42189</v>
      </c>
      <c r="M3" s="54">
        <v>42190</v>
      </c>
      <c r="N3" s="54">
        <v>42189</v>
      </c>
      <c r="O3" s="54">
        <v>42190</v>
      </c>
      <c r="P3" s="54">
        <v>42231</v>
      </c>
      <c r="Q3" s="54">
        <v>42232</v>
      </c>
      <c r="R3" s="54">
        <v>42238</v>
      </c>
      <c r="S3" s="66">
        <v>42259</v>
      </c>
      <c r="T3" s="55">
        <v>42260</v>
      </c>
      <c r="U3" s="159"/>
      <c r="V3" s="160" t="s">
        <v>79</v>
      </c>
      <c r="W3" s="160" t="s">
        <v>80</v>
      </c>
      <c r="X3" s="161"/>
      <c r="Y3" s="162"/>
      <c r="Z3" s="162"/>
      <c r="AA3" s="162"/>
      <c r="AB3" s="163" t="s">
        <v>88</v>
      </c>
      <c r="AC3" s="164"/>
      <c r="AD3" s="163" t="s">
        <v>89</v>
      </c>
      <c r="AE3" s="165" t="s">
        <v>92</v>
      </c>
      <c r="AF3" s="166" t="s">
        <v>93</v>
      </c>
    </row>
    <row r="4" spans="1:32" ht="67.5">
      <c r="A4" s="15" t="s">
        <v>85</v>
      </c>
      <c r="B4" s="76" t="s">
        <v>18</v>
      </c>
      <c r="C4" s="31" t="s">
        <v>29</v>
      </c>
      <c r="D4" s="45">
        <v>109</v>
      </c>
      <c r="E4" s="32" t="s">
        <v>68</v>
      </c>
      <c r="F4" s="62" t="s">
        <v>69</v>
      </c>
      <c r="G4" s="52">
        <v>4</v>
      </c>
      <c r="H4" s="52">
        <v>4</v>
      </c>
      <c r="I4" s="52">
        <v>4</v>
      </c>
      <c r="J4" s="52">
        <v>4</v>
      </c>
      <c r="K4" s="52">
        <v>4</v>
      </c>
      <c r="L4" s="52"/>
      <c r="M4" s="52"/>
      <c r="N4" s="52"/>
      <c r="O4" s="52"/>
      <c r="P4" s="16">
        <v>4</v>
      </c>
      <c r="Q4" s="16">
        <v>4</v>
      </c>
      <c r="R4" s="16"/>
      <c r="S4" s="16">
        <v>4</v>
      </c>
      <c r="T4" s="16">
        <v>4</v>
      </c>
      <c r="U4" s="129"/>
      <c r="V4" s="98">
        <f aca="true" t="shared" si="0" ref="V4:V21">SUM(G4:T4)</f>
        <v>36</v>
      </c>
      <c r="W4" s="98">
        <f aca="true" t="shared" si="1" ref="W4:W21">B4*X4</f>
        <v>60</v>
      </c>
      <c r="X4" s="130">
        <v>10</v>
      </c>
      <c r="Y4" s="81">
        <v>20</v>
      </c>
      <c r="Z4" s="81">
        <v>20</v>
      </c>
      <c r="AA4" s="81">
        <v>20</v>
      </c>
      <c r="AB4" s="98">
        <f aca="true" t="shared" si="2" ref="AB4:AB21">SUM(Y4:AA4)</f>
        <v>60</v>
      </c>
      <c r="AC4" s="131"/>
      <c r="AD4" s="98">
        <f aca="true" t="shared" si="3" ref="AD4:AD21">V4+W4+AB4</f>
        <v>156</v>
      </c>
      <c r="AE4" s="132">
        <f aca="true" t="shared" si="4" ref="AE4:AE21">AD4*$AD$25</f>
        <v>5390.463026952315</v>
      </c>
      <c r="AF4" s="133"/>
    </row>
    <row r="5" spans="1:32" ht="68.25" thickBot="1">
      <c r="A5" s="17" t="s">
        <v>82</v>
      </c>
      <c r="B5" s="134" t="s">
        <v>18</v>
      </c>
      <c r="C5" s="38" t="s">
        <v>32</v>
      </c>
      <c r="D5" s="39" t="s">
        <v>67</v>
      </c>
      <c r="E5" s="40" t="s">
        <v>48</v>
      </c>
      <c r="F5" s="63" t="s">
        <v>49</v>
      </c>
      <c r="G5" s="50">
        <v>4</v>
      </c>
      <c r="H5" s="50">
        <v>4</v>
      </c>
      <c r="I5" s="50">
        <v>4</v>
      </c>
      <c r="J5" s="50">
        <v>4</v>
      </c>
      <c r="K5" s="50">
        <v>4</v>
      </c>
      <c r="L5" s="50"/>
      <c r="M5" s="50"/>
      <c r="N5" s="50"/>
      <c r="O5" s="50"/>
      <c r="P5" s="18">
        <v>4</v>
      </c>
      <c r="Q5" s="18">
        <v>4</v>
      </c>
      <c r="R5" s="18"/>
      <c r="S5" s="18">
        <v>4</v>
      </c>
      <c r="T5" s="18">
        <v>4</v>
      </c>
      <c r="U5" s="135"/>
      <c r="V5" s="136">
        <f t="shared" si="0"/>
        <v>36</v>
      </c>
      <c r="W5" s="136">
        <f t="shared" si="1"/>
        <v>30</v>
      </c>
      <c r="X5" s="137">
        <v>5</v>
      </c>
      <c r="Y5" s="94">
        <v>16</v>
      </c>
      <c r="Z5" s="94">
        <v>20</v>
      </c>
      <c r="AA5" s="94">
        <v>8</v>
      </c>
      <c r="AB5" s="136">
        <f t="shared" si="2"/>
        <v>44</v>
      </c>
      <c r="AC5" s="138"/>
      <c r="AD5" s="136">
        <f t="shared" si="3"/>
        <v>110</v>
      </c>
      <c r="AE5" s="139">
        <f t="shared" si="4"/>
        <v>3800.9675190048374</v>
      </c>
      <c r="AF5" s="140">
        <f>SUM(AE4:AE5)</f>
        <v>9191.430545957151</v>
      </c>
    </row>
    <row r="6" spans="1:32" ht="68.25" thickBot="1">
      <c r="A6" s="141" t="s">
        <v>82</v>
      </c>
      <c r="B6" s="142" t="s">
        <v>18</v>
      </c>
      <c r="C6" s="143" t="s">
        <v>15</v>
      </c>
      <c r="D6" s="144">
        <v>123</v>
      </c>
      <c r="E6" s="145" t="s">
        <v>65</v>
      </c>
      <c r="F6" s="146" t="s">
        <v>66</v>
      </c>
      <c r="G6" s="147">
        <v>4</v>
      </c>
      <c r="H6" s="147">
        <v>4</v>
      </c>
      <c r="I6" s="147">
        <v>4</v>
      </c>
      <c r="J6" s="147">
        <v>4</v>
      </c>
      <c r="K6" s="147">
        <v>4</v>
      </c>
      <c r="L6" s="147"/>
      <c r="M6" s="147"/>
      <c r="N6" s="147"/>
      <c r="O6" s="147"/>
      <c r="P6" s="148">
        <v>4</v>
      </c>
      <c r="Q6" s="148">
        <v>4</v>
      </c>
      <c r="R6" s="148">
        <v>4</v>
      </c>
      <c r="S6" s="148">
        <v>4</v>
      </c>
      <c r="T6" s="148">
        <v>4</v>
      </c>
      <c r="U6" s="149"/>
      <c r="V6" s="150">
        <f t="shared" si="0"/>
        <v>40</v>
      </c>
      <c r="W6" s="150">
        <f t="shared" si="1"/>
        <v>30</v>
      </c>
      <c r="X6" s="151">
        <v>5</v>
      </c>
      <c r="Y6" s="152">
        <v>8</v>
      </c>
      <c r="Z6" s="152">
        <v>8</v>
      </c>
      <c r="AA6" s="152">
        <v>16</v>
      </c>
      <c r="AB6" s="150">
        <f t="shared" si="2"/>
        <v>32</v>
      </c>
      <c r="AC6" s="153"/>
      <c r="AD6" s="150">
        <f t="shared" si="3"/>
        <v>102</v>
      </c>
      <c r="AE6" s="154">
        <f t="shared" si="4"/>
        <v>3524.533517622667</v>
      </c>
      <c r="AF6" s="155">
        <f>AE6</f>
        <v>3524.533517622667</v>
      </c>
    </row>
    <row r="7" spans="1:32" ht="56.25">
      <c r="A7" s="15" t="s">
        <v>82</v>
      </c>
      <c r="B7" s="74" t="s">
        <v>7</v>
      </c>
      <c r="C7" s="31" t="s">
        <v>19</v>
      </c>
      <c r="D7" s="45">
        <v>147</v>
      </c>
      <c r="E7" s="32" t="s">
        <v>63</v>
      </c>
      <c r="F7" s="62" t="s">
        <v>64</v>
      </c>
      <c r="G7" s="52">
        <v>4</v>
      </c>
      <c r="H7" s="52">
        <v>4</v>
      </c>
      <c r="I7" s="52">
        <v>4</v>
      </c>
      <c r="J7" s="52">
        <v>4</v>
      </c>
      <c r="K7" s="52">
        <v>4</v>
      </c>
      <c r="L7" s="52">
        <v>4</v>
      </c>
      <c r="M7" s="52">
        <v>4</v>
      </c>
      <c r="N7" s="52">
        <v>4</v>
      </c>
      <c r="O7" s="52">
        <v>4</v>
      </c>
      <c r="P7" s="16">
        <v>4</v>
      </c>
      <c r="Q7" s="16">
        <v>4</v>
      </c>
      <c r="R7" s="16">
        <v>4</v>
      </c>
      <c r="S7" s="16">
        <v>4</v>
      </c>
      <c r="T7" s="16">
        <v>4</v>
      </c>
      <c r="U7" s="129"/>
      <c r="V7" s="98">
        <f t="shared" si="0"/>
        <v>56</v>
      </c>
      <c r="W7" s="98">
        <f t="shared" si="1"/>
        <v>50</v>
      </c>
      <c r="X7" s="130">
        <v>10</v>
      </c>
      <c r="Y7" s="91">
        <v>20</v>
      </c>
      <c r="Z7" s="91">
        <v>16</v>
      </c>
      <c r="AA7" s="91">
        <v>20</v>
      </c>
      <c r="AB7" s="98">
        <f t="shared" si="2"/>
        <v>56</v>
      </c>
      <c r="AC7" s="131"/>
      <c r="AD7" s="98">
        <f t="shared" si="3"/>
        <v>162</v>
      </c>
      <c r="AE7" s="132">
        <f t="shared" si="4"/>
        <v>5597.788527988942</v>
      </c>
      <c r="AF7" s="133"/>
    </row>
    <row r="8" spans="1:32" ht="56.25">
      <c r="A8" s="11" t="s">
        <v>82</v>
      </c>
      <c r="B8" s="68" t="s">
        <v>7</v>
      </c>
      <c r="C8" s="35" t="s">
        <v>20</v>
      </c>
      <c r="D8" s="37">
        <v>147</v>
      </c>
      <c r="E8" s="36" t="s">
        <v>38</v>
      </c>
      <c r="F8" s="71" t="s">
        <v>39</v>
      </c>
      <c r="G8" s="72">
        <v>4</v>
      </c>
      <c r="H8" s="72">
        <v>4</v>
      </c>
      <c r="I8" s="72"/>
      <c r="J8" s="72">
        <v>4</v>
      </c>
      <c r="K8" s="72">
        <v>4</v>
      </c>
      <c r="L8" s="72"/>
      <c r="M8" s="72"/>
      <c r="N8" s="72"/>
      <c r="O8" s="72"/>
      <c r="P8" s="6"/>
      <c r="Q8" s="6"/>
      <c r="R8" s="6"/>
      <c r="S8" s="6"/>
      <c r="T8" s="6"/>
      <c r="U8" s="126"/>
      <c r="V8" s="88">
        <f t="shared" si="0"/>
        <v>16</v>
      </c>
      <c r="W8" s="88">
        <f t="shared" si="1"/>
        <v>15</v>
      </c>
      <c r="X8" s="127">
        <v>3</v>
      </c>
      <c r="Y8" s="89">
        <v>4</v>
      </c>
      <c r="Z8" s="89"/>
      <c r="AA8" s="89"/>
      <c r="AB8" s="88">
        <f t="shared" si="2"/>
        <v>4</v>
      </c>
      <c r="AC8" s="128"/>
      <c r="AD8" s="88">
        <f t="shared" si="3"/>
        <v>35</v>
      </c>
      <c r="AE8" s="123">
        <f t="shared" si="4"/>
        <v>1209.3987560469936</v>
      </c>
      <c r="AF8" s="156"/>
    </row>
    <row r="9" spans="1:32" ht="45.75" thickBot="1">
      <c r="A9" s="17" t="s">
        <v>83</v>
      </c>
      <c r="B9" s="73" t="s">
        <v>8</v>
      </c>
      <c r="C9" s="38" t="s">
        <v>72</v>
      </c>
      <c r="D9" s="39">
        <v>147</v>
      </c>
      <c r="E9" s="40" t="s">
        <v>74</v>
      </c>
      <c r="F9" s="63" t="s">
        <v>73</v>
      </c>
      <c r="G9" s="50"/>
      <c r="H9" s="50"/>
      <c r="I9" s="50"/>
      <c r="J9" s="50"/>
      <c r="K9" s="50"/>
      <c r="L9" s="50"/>
      <c r="M9" s="50"/>
      <c r="N9" s="50"/>
      <c r="O9" s="50"/>
      <c r="P9" s="18"/>
      <c r="Q9" s="18"/>
      <c r="R9" s="18"/>
      <c r="S9" s="18">
        <v>4</v>
      </c>
      <c r="T9" s="18"/>
      <c r="U9" s="135"/>
      <c r="V9" s="136">
        <f t="shared" si="0"/>
        <v>4</v>
      </c>
      <c r="W9" s="136">
        <f t="shared" si="1"/>
        <v>12</v>
      </c>
      <c r="X9" s="137">
        <v>3</v>
      </c>
      <c r="Y9" s="94"/>
      <c r="Z9" s="94"/>
      <c r="AA9" s="94"/>
      <c r="AB9" s="136">
        <f t="shared" si="2"/>
        <v>0</v>
      </c>
      <c r="AC9" s="137"/>
      <c r="AD9" s="136">
        <f t="shared" si="3"/>
        <v>16</v>
      </c>
      <c r="AE9" s="139">
        <f t="shared" si="4"/>
        <v>552.86800276434</v>
      </c>
      <c r="AF9" s="140">
        <f>SUM(AE7:AE9)</f>
        <v>7360.055286800276</v>
      </c>
    </row>
    <row r="10" spans="1:32" ht="56.25">
      <c r="A10" s="15" t="s">
        <v>83</v>
      </c>
      <c r="B10" s="74" t="s">
        <v>7</v>
      </c>
      <c r="C10" s="31" t="s">
        <v>25</v>
      </c>
      <c r="D10" s="45">
        <v>155</v>
      </c>
      <c r="E10" s="32" t="s">
        <v>56</v>
      </c>
      <c r="F10" s="62" t="s">
        <v>57</v>
      </c>
      <c r="G10" s="52">
        <v>4</v>
      </c>
      <c r="H10" s="52">
        <v>4</v>
      </c>
      <c r="I10" s="52"/>
      <c r="J10" s="52">
        <v>4</v>
      </c>
      <c r="K10" s="52">
        <v>4</v>
      </c>
      <c r="L10" s="52"/>
      <c r="M10" s="52"/>
      <c r="N10" s="52"/>
      <c r="O10" s="52"/>
      <c r="P10" s="16">
        <v>4</v>
      </c>
      <c r="Q10" s="16">
        <v>4</v>
      </c>
      <c r="R10" s="16"/>
      <c r="S10" s="16">
        <v>4</v>
      </c>
      <c r="T10" s="16">
        <v>4</v>
      </c>
      <c r="U10" s="129"/>
      <c r="V10" s="98">
        <f t="shared" si="0"/>
        <v>32</v>
      </c>
      <c r="W10" s="98">
        <f t="shared" si="1"/>
        <v>25</v>
      </c>
      <c r="X10" s="130">
        <v>5</v>
      </c>
      <c r="Y10" s="81">
        <v>12</v>
      </c>
      <c r="Z10" s="81">
        <v>4</v>
      </c>
      <c r="AA10" s="81">
        <v>4</v>
      </c>
      <c r="AB10" s="98">
        <f t="shared" si="2"/>
        <v>20</v>
      </c>
      <c r="AC10" s="131"/>
      <c r="AD10" s="98">
        <f t="shared" si="3"/>
        <v>77</v>
      </c>
      <c r="AE10" s="132">
        <f t="shared" si="4"/>
        <v>2660.677263303386</v>
      </c>
      <c r="AF10" s="133"/>
    </row>
    <row r="11" spans="1:32" ht="57" thickBot="1">
      <c r="A11" s="17" t="s">
        <v>84</v>
      </c>
      <c r="B11" s="70" t="s">
        <v>7</v>
      </c>
      <c r="C11" s="38" t="s">
        <v>31</v>
      </c>
      <c r="D11" s="39">
        <v>155</v>
      </c>
      <c r="E11" s="40" t="s">
        <v>43</v>
      </c>
      <c r="F11" s="63" t="s">
        <v>44</v>
      </c>
      <c r="G11" s="50">
        <v>4</v>
      </c>
      <c r="H11" s="50">
        <v>4</v>
      </c>
      <c r="I11" s="50"/>
      <c r="J11" s="50">
        <v>4</v>
      </c>
      <c r="K11" s="50">
        <v>4</v>
      </c>
      <c r="L11" s="50"/>
      <c r="M11" s="50"/>
      <c r="N11" s="50"/>
      <c r="O11" s="50"/>
      <c r="P11" s="18">
        <v>4</v>
      </c>
      <c r="Q11" s="18">
        <v>4</v>
      </c>
      <c r="R11" s="18"/>
      <c r="S11" s="18"/>
      <c r="T11" s="18"/>
      <c r="U11" s="135"/>
      <c r="V11" s="136">
        <f t="shared" si="0"/>
        <v>24</v>
      </c>
      <c r="W11" s="136">
        <f t="shared" si="1"/>
        <v>50</v>
      </c>
      <c r="X11" s="137">
        <v>10</v>
      </c>
      <c r="Y11" s="87">
        <v>12</v>
      </c>
      <c r="Z11" s="87">
        <v>8</v>
      </c>
      <c r="AA11" s="87">
        <v>8</v>
      </c>
      <c r="AB11" s="136">
        <f t="shared" si="2"/>
        <v>28</v>
      </c>
      <c r="AC11" s="138"/>
      <c r="AD11" s="136">
        <f t="shared" si="3"/>
        <v>102</v>
      </c>
      <c r="AE11" s="139">
        <f t="shared" si="4"/>
        <v>3524.533517622667</v>
      </c>
      <c r="AF11" s="140">
        <f>SUM(AE10:AE11)</f>
        <v>6185.210780926053</v>
      </c>
    </row>
    <row r="12" spans="1:32" ht="57" thickBot="1">
      <c r="A12" s="141" t="s">
        <v>85</v>
      </c>
      <c r="B12" s="157" t="s">
        <v>7</v>
      </c>
      <c r="C12" s="143" t="s">
        <v>14</v>
      </c>
      <c r="D12" s="144" t="s">
        <v>30</v>
      </c>
      <c r="E12" s="145" t="s">
        <v>33</v>
      </c>
      <c r="F12" s="146" t="s">
        <v>34</v>
      </c>
      <c r="G12" s="147">
        <v>4</v>
      </c>
      <c r="H12" s="147">
        <v>4</v>
      </c>
      <c r="I12" s="147">
        <v>4</v>
      </c>
      <c r="J12" s="147">
        <v>4</v>
      </c>
      <c r="K12" s="147">
        <v>4</v>
      </c>
      <c r="L12" s="147"/>
      <c r="M12" s="147"/>
      <c r="N12" s="147"/>
      <c r="O12" s="147"/>
      <c r="P12" s="148">
        <v>4</v>
      </c>
      <c r="Q12" s="148">
        <v>4</v>
      </c>
      <c r="R12" s="148"/>
      <c r="S12" s="148">
        <v>4</v>
      </c>
      <c r="T12" s="148">
        <v>4</v>
      </c>
      <c r="U12" s="149"/>
      <c r="V12" s="150">
        <f t="shared" si="0"/>
        <v>36</v>
      </c>
      <c r="W12" s="150">
        <f t="shared" si="1"/>
        <v>25</v>
      </c>
      <c r="X12" s="151">
        <v>5</v>
      </c>
      <c r="Y12" s="158">
        <v>16</v>
      </c>
      <c r="Z12" s="158">
        <v>16</v>
      </c>
      <c r="AA12" s="158">
        <v>16</v>
      </c>
      <c r="AB12" s="150">
        <f t="shared" si="2"/>
        <v>48</v>
      </c>
      <c r="AC12" s="153"/>
      <c r="AD12" s="150">
        <f t="shared" si="3"/>
        <v>109</v>
      </c>
      <c r="AE12" s="154">
        <f t="shared" si="4"/>
        <v>3766.413268832066</v>
      </c>
      <c r="AF12" s="155">
        <f>AE12</f>
        <v>3766.413268832066</v>
      </c>
    </row>
    <row r="13" spans="1:32" ht="45">
      <c r="A13" s="15" t="s">
        <v>82</v>
      </c>
      <c r="B13" s="46" t="s">
        <v>8</v>
      </c>
      <c r="C13" s="31" t="s">
        <v>50</v>
      </c>
      <c r="D13" s="45">
        <v>222</v>
      </c>
      <c r="E13" s="32" t="s">
        <v>21</v>
      </c>
      <c r="F13" s="62" t="s">
        <v>22</v>
      </c>
      <c r="G13" s="52"/>
      <c r="H13" s="52">
        <v>4</v>
      </c>
      <c r="I13" s="52"/>
      <c r="J13" s="52">
        <v>4</v>
      </c>
      <c r="K13" s="52">
        <v>4</v>
      </c>
      <c r="L13" s="52"/>
      <c r="M13" s="52"/>
      <c r="N13" s="52"/>
      <c r="O13" s="52"/>
      <c r="P13" s="16">
        <v>4</v>
      </c>
      <c r="Q13" s="16">
        <v>4</v>
      </c>
      <c r="R13" s="16"/>
      <c r="S13" s="16"/>
      <c r="T13" s="16"/>
      <c r="U13" s="129"/>
      <c r="V13" s="98">
        <f t="shared" si="0"/>
        <v>20</v>
      </c>
      <c r="W13" s="98">
        <f t="shared" si="1"/>
        <v>12</v>
      </c>
      <c r="X13" s="130">
        <v>3</v>
      </c>
      <c r="Y13" s="91">
        <v>12</v>
      </c>
      <c r="Z13" s="91">
        <v>12</v>
      </c>
      <c r="AA13" s="91">
        <v>12</v>
      </c>
      <c r="AB13" s="98">
        <f t="shared" si="2"/>
        <v>36</v>
      </c>
      <c r="AC13" s="131"/>
      <c r="AD13" s="98">
        <f t="shared" si="3"/>
        <v>68</v>
      </c>
      <c r="AE13" s="132">
        <f t="shared" si="4"/>
        <v>2349.689011748445</v>
      </c>
      <c r="AF13" s="133"/>
    </row>
    <row r="14" spans="1:32" ht="45">
      <c r="A14" s="11" t="s">
        <v>83</v>
      </c>
      <c r="B14" s="13" t="s">
        <v>8</v>
      </c>
      <c r="C14" s="35" t="s">
        <v>51</v>
      </c>
      <c r="D14" s="37">
        <v>222</v>
      </c>
      <c r="E14" s="36" t="s">
        <v>23</v>
      </c>
      <c r="F14" s="71" t="s">
        <v>24</v>
      </c>
      <c r="G14" s="72">
        <v>4</v>
      </c>
      <c r="H14" s="72">
        <v>4</v>
      </c>
      <c r="I14" s="72">
        <v>4</v>
      </c>
      <c r="J14" s="72">
        <v>4</v>
      </c>
      <c r="K14" s="72">
        <v>4</v>
      </c>
      <c r="L14" s="72">
        <v>4</v>
      </c>
      <c r="M14" s="72">
        <v>4</v>
      </c>
      <c r="N14" s="72">
        <v>4</v>
      </c>
      <c r="O14" s="72">
        <v>4</v>
      </c>
      <c r="P14" s="72">
        <v>4</v>
      </c>
      <c r="Q14" s="72">
        <v>4</v>
      </c>
      <c r="R14" s="72">
        <v>4</v>
      </c>
      <c r="S14" s="6"/>
      <c r="T14" s="6"/>
      <c r="U14" s="126"/>
      <c r="V14" s="88">
        <f t="shared" si="0"/>
        <v>48</v>
      </c>
      <c r="W14" s="88">
        <f t="shared" si="1"/>
        <v>40</v>
      </c>
      <c r="X14" s="127">
        <v>10</v>
      </c>
      <c r="Y14" s="84">
        <v>20</v>
      </c>
      <c r="Z14" s="84">
        <v>20</v>
      </c>
      <c r="AA14" s="84">
        <v>20</v>
      </c>
      <c r="AB14" s="88">
        <f t="shared" si="2"/>
        <v>60</v>
      </c>
      <c r="AC14" s="128"/>
      <c r="AD14" s="88">
        <f t="shared" si="3"/>
        <v>148</v>
      </c>
      <c r="AE14" s="123">
        <f t="shared" si="4"/>
        <v>5114.029025570145</v>
      </c>
      <c r="AF14" s="156"/>
    </row>
    <row r="15" spans="1:32" ht="67.5">
      <c r="A15" s="11" t="s">
        <v>83</v>
      </c>
      <c r="B15" s="69" t="s">
        <v>18</v>
      </c>
      <c r="C15" s="35" t="s">
        <v>52</v>
      </c>
      <c r="D15" s="37">
        <v>222</v>
      </c>
      <c r="E15" s="36" t="s">
        <v>35</v>
      </c>
      <c r="F15" s="71" t="s">
        <v>36</v>
      </c>
      <c r="G15" s="72">
        <v>4</v>
      </c>
      <c r="H15" s="72">
        <v>4</v>
      </c>
      <c r="I15" s="72"/>
      <c r="J15" s="72"/>
      <c r="K15" s="72"/>
      <c r="L15" s="72">
        <v>4</v>
      </c>
      <c r="M15" s="72">
        <v>4</v>
      </c>
      <c r="N15" s="72">
        <v>4</v>
      </c>
      <c r="O15" s="72">
        <v>4</v>
      </c>
      <c r="P15" s="6">
        <v>4</v>
      </c>
      <c r="Q15" s="6">
        <v>4</v>
      </c>
      <c r="R15" s="6"/>
      <c r="S15" s="6">
        <v>4</v>
      </c>
      <c r="T15" s="6">
        <v>4</v>
      </c>
      <c r="U15" s="126"/>
      <c r="V15" s="88">
        <f t="shared" si="0"/>
        <v>40</v>
      </c>
      <c r="W15" s="88">
        <f t="shared" si="1"/>
        <v>30</v>
      </c>
      <c r="X15" s="127">
        <v>5</v>
      </c>
      <c r="Y15" s="84">
        <v>16</v>
      </c>
      <c r="Z15" s="84">
        <v>16</v>
      </c>
      <c r="AA15" s="84">
        <v>16</v>
      </c>
      <c r="AB15" s="88">
        <f t="shared" si="2"/>
        <v>48</v>
      </c>
      <c r="AC15" s="128"/>
      <c r="AD15" s="88">
        <f t="shared" si="3"/>
        <v>118</v>
      </c>
      <c r="AE15" s="123">
        <f t="shared" si="4"/>
        <v>4077.401520387007</v>
      </c>
      <c r="AF15" s="156"/>
    </row>
    <row r="16" spans="1:32" ht="67.5">
      <c r="A16" s="11" t="s">
        <v>83</v>
      </c>
      <c r="B16" s="69" t="s">
        <v>18</v>
      </c>
      <c r="C16" s="35" t="s">
        <v>58</v>
      </c>
      <c r="D16" s="37">
        <v>222</v>
      </c>
      <c r="E16" s="36" t="s">
        <v>59</v>
      </c>
      <c r="F16" s="71" t="s">
        <v>60</v>
      </c>
      <c r="G16" s="72"/>
      <c r="H16" s="72"/>
      <c r="I16" s="72"/>
      <c r="J16" s="72">
        <v>4</v>
      </c>
      <c r="K16" s="72">
        <v>4</v>
      </c>
      <c r="L16" s="72"/>
      <c r="M16" s="72"/>
      <c r="N16" s="72"/>
      <c r="O16" s="72"/>
      <c r="P16" s="6"/>
      <c r="Q16" s="6"/>
      <c r="R16" s="6">
        <v>4</v>
      </c>
      <c r="S16" s="6"/>
      <c r="T16" s="6"/>
      <c r="U16" s="126"/>
      <c r="V16" s="88">
        <f t="shared" si="0"/>
        <v>12</v>
      </c>
      <c r="W16" s="88">
        <f t="shared" si="1"/>
        <v>18</v>
      </c>
      <c r="X16" s="127">
        <v>3</v>
      </c>
      <c r="Y16" s="84"/>
      <c r="Z16" s="84"/>
      <c r="AA16" s="84"/>
      <c r="AB16" s="88">
        <f t="shared" si="2"/>
        <v>0</v>
      </c>
      <c r="AC16" s="128"/>
      <c r="AD16" s="88">
        <f t="shared" si="3"/>
        <v>30</v>
      </c>
      <c r="AE16" s="123">
        <f t="shared" si="4"/>
        <v>1036.6275051831374</v>
      </c>
      <c r="AF16" s="156"/>
    </row>
    <row r="17" spans="1:32" ht="45">
      <c r="A17" s="11" t="s">
        <v>83</v>
      </c>
      <c r="B17" s="75" t="s">
        <v>8</v>
      </c>
      <c r="C17" s="35" t="s">
        <v>47</v>
      </c>
      <c r="D17" s="37">
        <v>222</v>
      </c>
      <c r="E17" s="36" t="s">
        <v>54</v>
      </c>
      <c r="F17" s="71" t="s">
        <v>55</v>
      </c>
      <c r="G17" s="72"/>
      <c r="H17" s="72"/>
      <c r="I17" s="72"/>
      <c r="J17" s="72"/>
      <c r="K17" s="72"/>
      <c r="L17" s="72"/>
      <c r="M17" s="72"/>
      <c r="N17" s="72"/>
      <c r="O17" s="72"/>
      <c r="P17" s="6">
        <v>4</v>
      </c>
      <c r="Q17" s="6">
        <v>4</v>
      </c>
      <c r="R17" s="6"/>
      <c r="S17" s="6"/>
      <c r="T17" s="6"/>
      <c r="U17" s="126"/>
      <c r="V17" s="88">
        <f t="shared" si="0"/>
        <v>8</v>
      </c>
      <c r="W17" s="88">
        <f t="shared" si="1"/>
        <v>12</v>
      </c>
      <c r="X17" s="127">
        <v>3</v>
      </c>
      <c r="Y17" s="84"/>
      <c r="Z17" s="84">
        <v>8</v>
      </c>
      <c r="AA17" s="84">
        <v>8</v>
      </c>
      <c r="AB17" s="88">
        <f t="shared" si="2"/>
        <v>16</v>
      </c>
      <c r="AC17" s="128"/>
      <c r="AD17" s="88">
        <f t="shared" si="3"/>
        <v>36</v>
      </c>
      <c r="AE17" s="123">
        <f t="shared" si="4"/>
        <v>1243.953006219765</v>
      </c>
      <c r="AF17" s="156"/>
    </row>
    <row r="18" spans="1:32" ht="57" thickBot="1">
      <c r="A18" s="17" t="s">
        <v>84</v>
      </c>
      <c r="B18" s="70" t="s">
        <v>7</v>
      </c>
      <c r="C18" s="38" t="s">
        <v>47</v>
      </c>
      <c r="D18" s="39">
        <v>222</v>
      </c>
      <c r="E18" s="40" t="s">
        <v>70</v>
      </c>
      <c r="F18" s="63" t="s">
        <v>71</v>
      </c>
      <c r="G18" s="50"/>
      <c r="H18" s="50"/>
      <c r="I18" s="50"/>
      <c r="J18" s="50">
        <v>4</v>
      </c>
      <c r="K18" s="50">
        <v>4</v>
      </c>
      <c r="L18" s="50"/>
      <c r="M18" s="50"/>
      <c r="N18" s="50"/>
      <c r="O18" s="50"/>
      <c r="P18" s="18"/>
      <c r="Q18" s="18"/>
      <c r="R18" s="18"/>
      <c r="S18" s="18"/>
      <c r="T18" s="18">
        <v>4</v>
      </c>
      <c r="U18" s="135"/>
      <c r="V18" s="136">
        <f t="shared" si="0"/>
        <v>12</v>
      </c>
      <c r="W18" s="136">
        <f t="shared" si="1"/>
        <v>15</v>
      </c>
      <c r="X18" s="137">
        <v>3</v>
      </c>
      <c r="Y18" s="87"/>
      <c r="Z18" s="87"/>
      <c r="AA18" s="87"/>
      <c r="AB18" s="136">
        <f t="shared" si="2"/>
        <v>0</v>
      </c>
      <c r="AC18" s="138"/>
      <c r="AD18" s="136">
        <f t="shared" si="3"/>
        <v>27</v>
      </c>
      <c r="AE18" s="139">
        <f t="shared" si="4"/>
        <v>932.9647546648237</v>
      </c>
      <c r="AF18" s="140">
        <f>SUM(AE13:AE18)</f>
        <v>14754.664823773322</v>
      </c>
    </row>
    <row r="19" spans="1:32" ht="56.25">
      <c r="A19" s="15" t="s">
        <v>83</v>
      </c>
      <c r="B19" s="74" t="s">
        <v>7</v>
      </c>
      <c r="C19" s="31" t="s">
        <v>53</v>
      </c>
      <c r="D19" s="45">
        <v>223</v>
      </c>
      <c r="E19" s="32" t="s">
        <v>61</v>
      </c>
      <c r="F19" s="62" t="s">
        <v>62</v>
      </c>
      <c r="G19" s="52"/>
      <c r="H19" s="52"/>
      <c r="I19" s="52"/>
      <c r="J19" s="52"/>
      <c r="K19" s="52"/>
      <c r="L19" s="52"/>
      <c r="M19" s="52"/>
      <c r="N19" s="52"/>
      <c r="O19" s="52"/>
      <c r="P19" s="16">
        <v>4</v>
      </c>
      <c r="Q19" s="16">
        <v>4</v>
      </c>
      <c r="R19" s="16">
        <v>4</v>
      </c>
      <c r="S19" s="16"/>
      <c r="T19" s="16"/>
      <c r="U19" s="129"/>
      <c r="V19" s="98">
        <f t="shared" si="0"/>
        <v>12</v>
      </c>
      <c r="W19" s="98">
        <f t="shared" si="1"/>
        <v>15</v>
      </c>
      <c r="X19" s="130">
        <v>3</v>
      </c>
      <c r="Y19" s="81"/>
      <c r="Z19" s="81">
        <v>12</v>
      </c>
      <c r="AA19" s="81">
        <v>12</v>
      </c>
      <c r="AB19" s="98">
        <f t="shared" si="2"/>
        <v>24</v>
      </c>
      <c r="AC19" s="131"/>
      <c r="AD19" s="98">
        <f t="shared" si="3"/>
        <v>51</v>
      </c>
      <c r="AE19" s="132">
        <f t="shared" si="4"/>
        <v>1762.2667588113336</v>
      </c>
      <c r="AF19" s="133"/>
    </row>
    <row r="20" spans="1:32" ht="56.25">
      <c r="A20" s="11" t="s">
        <v>84</v>
      </c>
      <c r="B20" s="13" t="s">
        <v>8</v>
      </c>
      <c r="C20" s="35" t="s">
        <v>37</v>
      </c>
      <c r="D20" s="37">
        <v>223</v>
      </c>
      <c r="E20" s="36" t="s">
        <v>45</v>
      </c>
      <c r="F20" s="71" t="s">
        <v>46</v>
      </c>
      <c r="G20" s="72"/>
      <c r="H20" s="72"/>
      <c r="I20" s="72"/>
      <c r="J20" s="72">
        <v>4</v>
      </c>
      <c r="K20" s="72">
        <v>4</v>
      </c>
      <c r="L20" s="72"/>
      <c r="M20" s="72"/>
      <c r="N20" s="72"/>
      <c r="O20" s="72"/>
      <c r="P20" s="6">
        <v>4</v>
      </c>
      <c r="Q20" s="6">
        <v>4</v>
      </c>
      <c r="R20" s="6"/>
      <c r="S20" s="6"/>
      <c r="T20" s="6"/>
      <c r="U20" s="126"/>
      <c r="V20" s="88">
        <f t="shared" si="0"/>
        <v>16</v>
      </c>
      <c r="W20" s="88">
        <f t="shared" si="1"/>
        <v>20</v>
      </c>
      <c r="X20" s="127">
        <v>5</v>
      </c>
      <c r="Y20" s="84"/>
      <c r="Z20" s="84">
        <v>12</v>
      </c>
      <c r="AA20" s="84">
        <v>12</v>
      </c>
      <c r="AB20" s="88">
        <f t="shared" si="2"/>
        <v>24</v>
      </c>
      <c r="AC20" s="128"/>
      <c r="AD20" s="88">
        <f t="shared" si="3"/>
        <v>60</v>
      </c>
      <c r="AE20" s="123">
        <f t="shared" si="4"/>
        <v>2073.2550103662747</v>
      </c>
      <c r="AF20" s="156"/>
    </row>
    <row r="21" spans="1:32" ht="45.75" thickBot="1">
      <c r="A21" s="17" t="s">
        <v>82</v>
      </c>
      <c r="B21" s="73" t="s">
        <v>8</v>
      </c>
      <c r="C21" s="38" t="s">
        <v>40</v>
      </c>
      <c r="D21" s="39">
        <v>223</v>
      </c>
      <c r="E21" s="40" t="s">
        <v>41</v>
      </c>
      <c r="F21" s="63" t="s">
        <v>42</v>
      </c>
      <c r="G21" s="50"/>
      <c r="H21" s="50"/>
      <c r="I21" s="50"/>
      <c r="J21" s="50">
        <v>4</v>
      </c>
      <c r="K21" s="50">
        <v>4</v>
      </c>
      <c r="L21" s="50"/>
      <c r="M21" s="50"/>
      <c r="N21" s="50"/>
      <c r="O21" s="50"/>
      <c r="P21" s="18">
        <v>4</v>
      </c>
      <c r="Q21" s="18">
        <v>4</v>
      </c>
      <c r="R21" s="18">
        <v>4</v>
      </c>
      <c r="S21" s="18"/>
      <c r="T21" s="18"/>
      <c r="U21" s="135"/>
      <c r="V21" s="136">
        <f t="shared" si="0"/>
        <v>20</v>
      </c>
      <c r="W21" s="136">
        <f t="shared" si="1"/>
        <v>12</v>
      </c>
      <c r="X21" s="137">
        <v>3</v>
      </c>
      <c r="Y21" s="94"/>
      <c r="Z21" s="94">
        <v>4</v>
      </c>
      <c r="AA21" s="94">
        <v>4</v>
      </c>
      <c r="AB21" s="136">
        <f t="shared" si="2"/>
        <v>8</v>
      </c>
      <c r="AC21" s="138"/>
      <c r="AD21" s="136">
        <f t="shared" si="3"/>
        <v>40</v>
      </c>
      <c r="AE21" s="139">
        <f t="shared" si="4"/>
        <v>1382.17000691085</v>
      </c>
      <c r="AF21" s="140">
        <f>SUM(AE19:AE21)</f>
        <v>5217.691776088458</v>
      </c>
    </row>
    <row r="22" spans="22:32" ht="14.25">
      <c r="V22" s="26">
        <f>SUM(V4:V21)</f>
        <v>468</v>
      </c>
      <c r="W22" s="26">
        <f>SUM(W4:W21)</f>
        <v>471</v>
      </c>
      <c r="X22" s="26"/>
      <c r="Y22" s="26"/>
      <c r="Z22" s="26"/>
      <c r="AA22" s="26"/>
      <c r="AB22" s="26">
        <f>SUM(AB4:AB21)</f>
        <v>508</v>
      </c>
      <c r="AC22" s="26"/>
      <c r="AD22" s="26">
        <f>SUM(AD4:AD21)</f>
        <v>1447</v>
      </c>
      <c r="AE22" s="121">
        <f>SUM(AE4:AE21)</f>
        <v>50000</v>
      </c>
      <c r="AF22" s="121">
        <f>SUM(AF4:AF21)</f>
        <v>50000</v>
      </c>
    </row>
    <row r="24" ht="15" thickBot="1">
      <c r="AD24" s="120">
        <v>50000</v>
      </c>
    </row>
    <row r="25" spans="28:30" ht="15" thickBot="1">
      <c r="AB25" s="124" t="s">
        <v>86</v>
      </c>
      <c r="AC25" s="125" t="e">
        <f>AC24/AC22</f>
        <v>#DIV/0!</v>
      </c>
      <c r="AD25" s="125">
        <f>AD24/AD22</f>
        <v>34.55425017277125</v>
      </c>
    </row>
  </sheetData>
  <sheetProtection/>
  <mergeCells count="7">
    <mergeCell ref="AE1:AF2"/>
    <mergeCell ref="V1:AD2"/>
    <mergeCell ref="B1:B3"/>
    <mergeCell ref="C1:C3"/>
    <mergeCell ref="D1:D3"/>
    <mergeCell ref="E1:E3"/>
    <mergeCell ref="F1:F3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peska</cp:lastModifiedBy>
  <cp:lastPrinted>2015-11-20T08:30:01Z</cp:lastPrinted>
  <dcterms:created xsi:type="dcterms:W3CDTF">1999-05-11T19:05:06Z</dcterms:created>
  <dcterms:modified xsi:type="dcterms:W3CDTF">2015-11-20T08:30:16Z</dcterms:modified>
  <cp:category/>
  <cp:version/>
  <cp:contentType/>
  <cp:contentStatus/>
</cp:coreProperties>
</file>