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15" tabRatio="597" activeTab="0"/>
  </bookViews>
  <sheets>
    <sheet name="Titlist" sheetId="1" r:id="rId1"/>
    <sheet name="repre" sheetId="2" r:id="rId2"/>
    <sheet name="MČR" sheetId="3" r:id="rId3"/>
    <sheet name="ČP" sheetId="4" r:id="rId4"/>
    <sheet name="oblast.ž.1" sheetId="5" r:id="rId5"/>
    <sheet name="oblast.ž.2" sheetId="6" r:id="rId6"/>
    <sheet name="celk.přehled" sheetId="7" r:id="rId7"/>
  </sheets>
  <definedNames>
    <definedName name="a">'repre'!$B$1</definedName>
    <definedName name="DATABASE" localSheetId="3">'ČP'!$C$3:$W$28</definedName>
    <definedName name="DATABASE">'MČR'!$C$3:$AB$61</definedName>
    <definedName name="_xlnm.Print_Area" localSheetId="6">'celk.přehled'!$A$1:$G$92</definedName>
    <definedName name="_xlnm.Print_Area" localSheetId="1">'repre'!$A$1:$AJ$27</definedName>
    <definedName name="_xlnm.Print_Area" localSheetId="0">'Titlist'!$A$1:$AW$31</definedName>
  </definedNames>
  <calcPr fullCalcOnLoad="1"/>
</workbook>
</file>

<file path=xl/sharedStrings.xml><?xml version="1.0" encoding="utf-8"?>
<sst xmlns="http://schemas.openxmlformats.org/spreadsheetml/2006/main" count="420" uniqueCount="173">
  <si>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</si>
  <si>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</si>
  <si>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</si>
  <si>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</si>
  <si>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</si>
  <si>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</si>
  <si>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</si>
  <si>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</si>
  <si>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</si>
  <si>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</si>
  <si>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</si>
  <si>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</si>
  <si>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</si>
  <si>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</si>
  <si>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</si>
  <si>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</si>
  <si>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</si>
  <si>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</si>
  <si>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</si>
  <si>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</si>
  <si>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</si>
  <si>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</si>
  <si>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</si>
  <si>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</si>
  <si>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</si>
  <si>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</si>
  <si>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</si>
  <si>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</si>
  <si>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</si>
  <si>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</si>
  <si>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</si>
  <si>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</si>
  <si>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</si>
  <si>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</si>
  <si>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</si>
  <si>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</si>
  <si>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</si>
  <si>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</si>
  <si>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</si>
  <si>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</si>
  <si>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</si>
  <si>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</si>
  <si>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</si>
  <si>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</si>
  <si>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</si>
  <si>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</si>
  <si>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</si>
  <si>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</si>
  <si>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</si>
  <si>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</si>
  <si>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</si>
  <si>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</si>
  <si>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</si>
  <si>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</si>
  <si>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</si>
  <si>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</si>
  <si>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</si>
  <si>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</si>
  <si>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</si>
  <si>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</si>
  <si>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</si>
  <si>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</si>
  <si>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</si>
  <si>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</si>
  <si>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</si>
  <si>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</si>
  <si>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Všem oddílům ČSK DV</t>
  </si>
  <si>
    <t>Celkově získané body v jednotlivých oblastech :</t>
  </si>
  <si>
    <t>Oblastní žebříčky Čech a Moravy ve slalomu a sjezdu</t>
  </si>
  <si>
    <t xml:space="preserve">Celkem bodů </t>
  </si>
  <si>
    <t>celk</t>
  </si>
  <si>
    <t>KK Brno</t>
  </si>
  <si>
    <t>číslo</t>
  </si>
  <si>
    <t>Vlašim</t>
  </si>
  <si>
    <t>Sláv.HK</t>
  </si>
  <si>
    <t>sprint</t>
  </si>
  <si>
    <t>SKVeselí</t>
  </si>
  <si>
    <t>Tabulky a souhrn</t>
  </si>
  <si>
    <t>Třebech.</t>
  </si>
  <si>
    <t>Žel.Brod</t>
  </si>
  <si>
    <t>So Písek</t>
  </si>
  <si>
    <t>Ostrava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</si>
  <si>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</si>
  <si>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</si>
  <si>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</si>
  <si>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</si>
  <si>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</si>
  <si>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</si>
  <si>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</si>
  <si>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</si>
  <si>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</si>
  <si>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</si>
  <si>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1</t>
  </si>
  <si>
    <t>strana 2</t>
  </si>
  <si>
    <t>strana 3</t>
  </si>
  <si>
    <t>strana 4</t>
  </si>
  <si>
    <t>strana 5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</si>
  <si>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</si>
  <si>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</si>
  <si>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</si>
  <si>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</si>
  <si>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</si>
  <si>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</si>
  <si>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</si>
  <si>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</si>
  <si>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</si>
  <si>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</si>
  <si>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</si>
  <si>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</si>
  <si>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</si>
  <si>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</si>
  <si>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</si>
  <si>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</si>
  <si>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</si>
  <si>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</si>
  <si>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</si>
  <si>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</si>
  <si>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</si>
  <si>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</si>
  <si>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</si>
  <si>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</si>
  <si>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</si>
  <si>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Reprezentace</t>
  </si>
  <si>
    <t>Pardub</t>
  </si>
  <si>
    <t>KK Brand</t>
  </si>
  <si>
    <t>Slalom celkem</t>
  </si>
  <si>
    <t>Sjezd celkem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</si>
  <si>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</si>
  <si>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</si>
  <si>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</si>
  <si>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</si>
  <si>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</si>
  <si>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</si>
  <si>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</si>
  <si>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</si>
  <si>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</si>
  <si>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</si>
  <si>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</si>
  <si>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</si>
  <si>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</si>
  <si>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</si>
  <si>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</si>
  <si>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</si>
  <si>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</si>
  <si>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</si>
  <si>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</si>
  <si>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</si>
  <si>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Mistrovství České republiky U 23, dorostu a žactva</t>
  </si>
  <si>
    <t>Český pohár ve slalomu a sjezdu - závodníci do 23 let</t>
  </si>
  <si>
    <t xml:space="preserve">   (závodníci do 23 let)</t>
  </si>
  <si>
    <t>SKŽižkov</t>
  </si>
  <si>
    <t>Kotva B.</t>
  </si>
  <si>
    <t>VSKRájec</t>
  </si>
  <si>
    <t>sestavila Hana Kneblová, předsedkyně ZK</t>
  </si>
  <si>
    <t>Zisk bodů za umístění v oblastních žebříčcích 2015</t>
  </si>
  <si>
    <t>Postřelm</t>
  </si>
  <si>
    <t>Tzunami</t>
  </si>
  <si>
    <t>Stonava</t>
  </si>
  <si>
    <t>bodů za sportovní výsledky dosažené v roce 2016</t>
  </si>
  <si>
    <t xml:space="preserve">     Veškeré údaje na následujících stránkách jsou vám předkládány ke kontrole a k event. reklamacím. Podklady byly sestaveny na základě Přílohy č.2 Směrnic pro závodění v roce 2016. Dotace vypočtené na podkladu těchto tabulek budou vypláceny v roce 2017 pouze oddílům, které odeberou svazové známky na běžný rok do 30.4.2017. </t>
  </si>
  <si>
    <t>Body získané za reprezentaci - 2016</t>
  </si>
  <si>
    <t>Horšt.Týn</t>
  </si>
  <si>
    <t>MS klasik + sprint sen.</t>
  </si>
  <si>
    <t>MEJ sjezd + sprint</t>
  </si>
  <si>
    <t>ME  U23  sjezd + sprint</t>
  </si>
  <si>
    <t>Zisk bodů za umístění v Mistrovství ČR 2016</t>
  </si>
  <si>
    <t>Český pohár 2016</t>
  </si>
  <si>
    <t>Hoš.Týn</t>
  </si>
  <si>
    <t>Zisk bodů za umístění v oblastních žebříčcích 2016</t>
  </si>
  <si>
    <t>Body za sportovní výsledky v roce 2016 - celkový přehled</t>
  </si>
  <si>
    <t>,</t>
  </si>
  <si>
    <t>dne 23.10.2016</t>
  </si>
  <si>
    <t>Reklamace k uvedeným údajům zasílejte do 30.12.2016 na adresu: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</si>
</sst>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color indexed="8"/>
      <name val="Arial CE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 indent="1"/>
    </xf>
    <xf numFmtId="164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wrapText="1" indent="2"/>
    </xf>
    <xf numFmtId="1" fontId="1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vertical="center" inden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left" indent="1"/>
    </xf>
    <xf numFmtId="164" fontId="15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" fontId="0" fillId="0" borderId="23" xfId="0" applyNumberForma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7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" fontId="7" fillId="0" borderId="35" xfId="0" applyNumberFormat="1" applyFont="1" applyBorder="1" applyAlignment="1">
      <alignment horizontal="center" vertical="center" textRotation="90"/>
    </xf>
    <xf numFmtId="164" fontId="7" fillId="0" borderId="36" xfId="0" applyNumberFormat="1" applyFont="1" applyBorder="1" applyAlignment="1">
      <alignment horizontal="center" vertical="center" textRotation="90"/>
    </xf>
    <xf numFmtId="164" fontId="7" fillId="0" borderId="35" xfId="0" applyNumberFormat="1" applyFont="1" applyBorder="1" applyAlignment="1">
      <alignment horizontal="center" vertical="center" textRotation="90"/>
    </xf>
    <xf numFmtId="164" fontId="7" fillId="0" borderId="37" xfId="0" applyNumberFormat="1" applyFont="1" applyBorder="1" applyAlignment="1">
      <alignment horizontal="center" vertical="center" textRotation="90"/>
    </xf>
    <xf numFmtId="164" fontId="7" fillId="0" borderId="38" xfId="0" applyNumberFormat="1" applyFont="1" applyBorder="1" applyAlignment="1">
      <alignment horizontal="center" vertical="center" textRotation="90"/>
    </xf>
    <xf numFmtId="0" fontId="7" fillId="0" borderId="39" xfId="0" applyFont="1" applyBorder="1" applyAlignment="1">
      <alignment/>
    </xf>
    <xf numFmtId="164" fontId="8" fillId="0" borderId="40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1" fontId="1" fillId="0" borderId="44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64" fontId="0" fillId="0" borderId="49" xfId="0" applyNumberFormat="1" applyFill="1" applyBorder="1" applyAlignment="1">
      <alignment/>
    </xf>
    <xf numFmtId="164" fontId="0" fillId="0" borderId="50" xfId="0" applyNumberFormat="1" applyFill="1" applyBorder="1" applyAlignment="1">
      <alignment/>
    </xf>
    <xf numFmtId="164" fontId="0" fillId="0" borderId="51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0" fillId="0" borderId="34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0" borderId="5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24" xfId="0" applyNumberForma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1" fontId="0" fillId="0" borderId="44" xfId="0" applyNumberFormat="1" applyFont="1" applyBorder="1" applyAlignment="1">
      <alignment/>
    </xf>
    <xf numFmtId="1" fontId="0" fillId="0" borderId="47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1" fontId="0" fillId="0" borderId="41" xfId="0" applyNumberFormat="1" applyBorder="1" applyAlignment="1">
      <alignment/>
    </xf>
    <xf numFmtId="0" fontId="27" fillId="0" borderId="41" xfId="0" applyFont="1" applyBorder="1" applyAlignment="1">
      <alignment horizontal="center"/>
    </xf>
    <xf numFmtId="1" fontId="0" fillId="0" borderId="52" xfId="0" applyNumberFormat="1" applyBorder="1" applyAlignment="1">
      <alignment/>
    </xf>
    <xf numFmtId="1" fontId="0" fillId="0" borderId="42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1" fontId="0" fillId="0" borderId="53" xfId="0" applyNumberForma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0" fontId="0" fillId="0" borderId="47" xfId="0" applyBorder="1" applyAlignment="1">
      <alignment/>
    </xf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164" fontId="0" fillId="0" borderId="31" xfId="0" applyNumberFormat="1" applyFill="1" applyBorder="1" applyAlignment="1">
      <alignment/>
    </xf>
    <xf numFmtId="2" fontId="1" fillId="0" borderId="51" xfId="0" applyNumberFormat="1" applyFont="1" applyBorder="1" applyAlignment="1">
      <alignment horizontal="center"/>
    </xf>
    <xf numFmtId="164" fontId="0" fillId="0" borderId="53" xfId="0" applyNumberFormat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0" borderId="56" xfId="0" applyNumberFormat="1" applyBorder="1" applyAlignment="1">
      <alignment/>
    </xf>
    <xf numFmtId="1" fontId="1" fillId="0" borderId="57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0" fillId="0" borderId="29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50" xfId="0" applyFont="1" applyBorder="1" applyAlignment="1">
      <alignment/>
    </xf>
    <xf numFmtId="1" fontId="0" fillId="0" borderId="51" xfId="0" applyNumberFormat="1" applyBorder="1" applyAlignment="1">
      <alignment/>
    </xf>
    <xf numFmtId="2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164" fontId="7" fillId="0" borderId="5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64" fontId="8" fillId="0" borderId="42" xfId="0" applyNumberFormat="1" applyFont="1" applyBorder="1" applyAlignment="1">
      <alignment/>
    </xf>
    <xf numFmtId="2" fontId="7" fillId="0" borderId="60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" fontId="1" fillId="0" borderId="16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5" fillId="0" borderId="24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6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6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164" fontId="17" fillId="0" borderId="5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vertical="center" textRotation="90"/>
    </xf>
    <xf numFmtId="1" fontId="0" fillId="0" borderId="25" xfId="0" applyNumberFormat="1" applyFont="1" applyBorder="1" applyAlignment="1">
      <alignment vertical="center" textRotation="90"/>
    </xf>
    <xf numFmtId="1" fontId="23" fillId="0" borderId="19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0" fillId="0" borderId="64" xfId="0" applyNumberFormat="1" applyFont="1" applyBorder="1" applyAlignment="1">
      <alignment horizontal="center" vertical="center" textRotation="90"/>
    </xf>
    <xf numFmtId="1" fontId="0" fillId="0" borderId="61" xfId="0" applyNumberFormat="1" applyFont="1" applyBorder="1" applyAlignment="1">
      <alignment horizontal="center" vertical="center" textRotation="90"/>
    </xf>
    <xf numFmtId="1" fontId="0" fillId="0" borderId="19" xfId="0" applyNumberFormat="1" applyFont="1" applyBorder="1" applyAlignment="1">
      <alignment horizontal="center" vertical="center" textRotation="90"/>
    </xf>
    <xf numFmtId="1" fontId="0" fillId="0" borderId="25" xfId="0" applyNumberFormat="1" applyFont="1" applyBorder="1" applyAlignment="1">
      <alignment horizontal="center" vertical="center" textRotation="90"/>
    </xf>
    <xf numFmtId="1" fontId="4" fillId="0" borderId="1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8"/>
  <sheetViews>
    <sheetView tabSelected="1" zoomScalePageLayoutView="0" workbookViewId="0" topLeftCell="A1">
      <selection activeCell="Y30" sqref="Y30"/>
    </sheetView>
  </sheetViews>
  <sheetFormatPr defaultColWidth="8.875" defaultRowHeight="12.75"/>
  <cols>
    <col min="1" max="1" width="5.625" style="7" customWidth="1"/>
    <col min="2" max="2" width="7.875" style="7" customWidth="1"/>
    <col min="3" max="3" width="10.75390625" style="7" customWidth="1"/>
    <col min="4" max="6" width="8.875" style="56" hidden="1" customWidth="1"/>
    <col min="7" max="24" width="8.875" style="7" hidden="1" customWidth="1"/>
    <col min="25" max="25" width="12.875" style="7" customWidth="1"/>
    <col min="26" max="26" width="2.25390625" style="7" customWidth="1"/>
    <col min="27" max="27" width="4.25390625" style="7" customWidth="1"/>
    <col min="28" max="28" width="9.75390625" style="7" customWidth="1"/>
    <col min="29" max="29" width="0.875" style="7" hidden="1" customWidth="1"/>
    <col min="30" max="42" width="8.875" style="7" hidden="1" customWidth="1"/>
    <col min="43" max="43" width="0.12890625" style="7" hidden="1" customWidth="1"/>
    <col min="44" max="44" width="9.875" style="7" customWidth="1"/>
    <col min="45" max="45" width="1.12109375" style="7" customWidth="1"/>
    <col min="46" max="46" width="4.625" style="7" customWidth="1"/>
    <col min="47" max="47" width="10.625" style="7" customWidth="1"/>
    <col min="48" max="48" width="9.75390625" style="7" customWidth="1"/>
    <col min="49" max="49" width="2.75390625" style="7" customWidth="1"/>
    <col min="50" max="50" width="8.875" style="7" customWidth="1"/>
    <col min="51" max="51" width="11.75390625" style="7" hidden="1" customWidth="1"/>
    <col min="52" max="16384" width="8.875" style="7" customWidth="1"/>
  </cols>
  <sheetData>
    <row r="1" spans="2:48" ht="27.75" customHeight="1">
      <c r="B1" s="244" t="s">
        <v>66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</row>
    <row r="2" spans="2:48" ht="20.25">
      <c r="B2" s="245" t="s">
        <v>77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</row>
    <row r="3" spans="2:48" ht="15.75">
      <c r="B3" s="246" t="s">
        <v>158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</row>
    <row r="4" spans="2:48" ht="15.75" customHeigh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</row>
    <row r="5" spans="2:49" ht="12.75">
      <c r="B5" s="248" t="s">
        <v>159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46"/>
    </row>
    <row r="6" spans="2:49" ht="46.5" customHeight="1"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46"/>
    </row>
    <row r="7" spans="2:48" ht="12.75">
      <c r="B7" s="14"/>
      <c r="C7" s="8"/>
      <c r="D7" s="10"/>
      <c r="E7" s="10"/>
      <c r="F7" s="64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1"/>
      <c r="AS7" s="12"/>
      <c r="AT7" s="12"/>
      <c r="AU7" s="12"/>
      <c r="AV7" s="13"/>
    </row>
    <row r="8" spans="2:48" ht="12.75">
      <c r="B8" s="14"/>
      <c r="C8" s="181" t="s">
        <v>171</v>
      </c>
      <c r="D8" s="10"/>
      <c r="E8" s="10"/>
      <c r="F8" s="64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10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R8" s="8" t="s">
        <v>153</v>
      </c>
      <c r="AS8" s="12"/>
      <c r="AT8" s="12"/>
      <c r="AU8" s="12"/>
      <c r="AV8" s="13"/>
    </row>
    <row r="9" spans="2:48" ht="12.75">
      <c r="B9" s="14"/>
      <c r="C9" s="8"/>
      <c r="D9" s="10"/>
      <c r="E9" s="10"/>
      <c r="F9" s="64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2"/>
      <c r="AT9" s="12"/>
      <c r="AU9" s="12"/>
      <c r="AV9" s="13"/>
    </row>
    <row r="10" spans="2:43" ht="12.75">
      <c r="B10" s="8"/>
      <c r="C10" s="8"/>
      <c r="D10" s="10"/>
      <c r="E10" s="10"/>
      <c r="F10" s="64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</row>
    <row r="11" spans="2:43" ht="20.25">
      <c r="B11" s="17" t="s">
        <v>67</v>
      </c>
      <c r="D11" s="10"/>
      <c r="E11" s="10"/>
      <c r="F11" s="64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</row>
    <row r="12" spans="2:50" ht="15">
      <c r="B12" s="18"/>
      <c r="D12" s="10"/>
      <c r="E12" s="10"/>
      <c r="F12" s="64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U12" s="242"/>
      <c r="AV12" s="242"/>
      <c r="AW12" s="19"/>
      <c r="AX12" s="53"/>
    </row>
    <row r="13" spans="2:53" ht="15">
      <c r="B13" s="18" t="s">
        <v>122</v>
      </c>
      <c r="D13" s="10"/>
      <c r="E13" s="10"/>
      <c r="F13" s="64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8"/>
      <c r="AQ13" s="8"/>
      <c r="AU13" s="146">
        <f>repre!AJ21</f>
        <v>3408</v>
      </c>
      <c r="AV13" s="80" t="s">
        <v>132</v>
      </c>
      <c r="AW13" s="19"/>
      <c r="AX13" s="53"/>
      <c r="BA13" s="98"/>
    </row>
    <row r="14" spans="2:50" ht="15">
      <c r="B14" s="18" t="s">
        <v>147</v>
      </c>
      <c r="D14" s="10"/>
      <c r="E14" s="10"/>
      <c r="F14" s="64"/>
      <c r="G14" s="9"/>
      <c r="H14" s="9"/>
      <c r="I14" s="9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8"/>
      <c r="AQ14" s="8"/>
      <c r="AU14" s="146">
        <f>MČR!R37</f>
        <v>2979</v>
      </c>
      <c r="AV14" s="80" t="s">
        <v>132</v>
      </c>
      <c r="AW14" s="19"/>
      <c r="AX14" s="53"/>
    </row>
    <row r="15" spans="2:50" ht="15">
      <c r="B15" s="18" t="s">
        <v>148</v>
      </c>
      <c r="D15" s="10"/>
      <c r="E15" s="10"/>
      <c r="F15" s="64"/>
      <c r="G15" s="9"/>
      <c r="H15" s="9"/>
      <c r="I15" s="9"/>
      <c r="J15" s="9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8"/>
      <c r="AQ15" s="8"/>
      <c r="AU15" s="146">
        <f>ČP!P26</f>
        <v>846</v>
      </c>
      <c r="AV15" s="80" t="s">
        <v>132</v>
      </c>
      <c r="AW15" s="19"/>
      <c r="AX15" s="53"/>
    </row>
    <row r="16" spans="2:49" ht="15">
      <c r="B16" s="18" t="s">
        <v>68</v>
      </c>
      <c r="D16" s="10"/>
      <c r="E16" s="10"/>
      <c r="F16" s="64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8"/>
      <c r="AQ16" s="8"/>
      <c r="AU16" s="57">
        <v>2709</v>
      </c>
      <c r="AV16" s="80" t="s">
        <v>132</v>
      </c>
      <c r="AW16" s="19"/>
    </row>
    <row r="17" spans="2:53" ht="15">
      <c r="B17" s="169" t="s">
        <v>149</v>
      </c>
      <c r="C17" s="170"/>
      <c r="D17" s="170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6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8"/>
      <c r="AQ17" s="8"/>
      <c r="AV17" s="65"/>
      <c r="AW17" s="19"/>
      <c r="BA17" s="81"/>
    </row>
    <row r="18" spans="2:53" ht="12.75">
      <c r="B18" s="16"/>
      <c r="D18" s="10"/>
      <c r="E18" s="10"/>
      <c r="F18" s="64"/>
      <c r="G18" s="9"/>
      <c r="H18" s="9"/>
      <c r="I18" s="9"/>
      <c r="J18" s="9"/>
      <c r="K18" s="9"/>
      <c r="L18" s="9"/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8"/>
      <c r="AQ18" s="8"/>
      <c r="AV18" s="65"/>
      <c r="AW18" s="19"/>
      <c r="BA18" s="81"/>
    </row>
    <row r="19" spans="2:49" ht="18">
      <c r="B19" s="20" t="s">
        <v>69</v>
      </c>
      <c r="D19" s="10"/>
      <c r="E19" s="10"/>
      <c r="F19" s="64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8"/>
      <c r="AQ19" s="8"/>
      <c r="AU19" s="147">
        <f>SUM(AU13:AU16)</f>
        <v>9942</v>
      </c>
      <c r="AV19" s="66"/>
      <c r="AW19" s="19"/>
    </row>
    <row r="20" spans="2:48" ht="12.75" customHeight="1">
      <c r="B20" s="20"/>
      <c r="D20" s="10"/>
      <c r="E20" s="10"/>
      <c r="F20" s="64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8"/>
      <c r="AQ20" s="8"/>
      <c r="AS20" s="149"/>
      <c r="AU20" s="35"/>
      <c r="AV20" s="35"/>
    </row>
    <row r="21" spans="2:49" ht="12.75">
      <c r="B21" s="149" t="s">
        <v>132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28"/>
    </row>
    <row r="22" spans="2:49" ht="12.75">
      <c r="B22" s="182" t="s">
        <v>172</v>
      </c>
      <c r="C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149"/>
      <c r="AT22" s="149"/>
      <c r="AU22" s="149"/>
      <c r="AV22" s="149"/>
      <c r="AW22" s="28"/>
    </row>
    <row r="23" spans="2:49" ht="15">
      <c r="B23" s="162" t="s">
        <v>144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34"/>
      <c r="AT23" s="149"/>
      <c r="AU23" s="149"/>
      <c r="AV23" s="149"/>
      <c r="AW23" s="28"/>
    </row>
    <row r="24" spans="2:49" ht="15">
      <c r="B24" s="162" t="s">
        <v>145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56"/>
      <c r="AT24" s="34"/>
      <c r="AU24" s="34"/>
      <c r="AV24" s="34"/>
      <c r="AW24" s="56"/>
    </row>
    <row r="25" spans="2:49" ht="15">
      <c r="B25" s="163" t="s">
        <v>146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8"/>
      <c r="AT25" s="56"/>
      <c r="AU25" s="56"/>
      <c r="AV25" s="56"/>
      <c r="AW25" s="148"/>
    </row>
    <row r="26" spans="45:49" ht="15">
      <c r="AS26" s="148"/>
      <c r="AT26" s="148"/>
      <c r="AU26" s="148"/>
      <c r="AV26" s="148"/>
      <c r="AW26" s="148"/>
    </row>
    <row r="27" spans="45:49" ht="15">
      <c r="AS27" s="38"/>
      <c r="AT27" s="148"/>
      <c r="AU27" s="148"/>
      <c r="AV27" s="148"/>
      <c r="AW27" s="38"/>
    </row>
    <row r="28" spans="45:49" ht="14.25">
      <c r="AS28" s="38"/>
      <c r="AT28" s="38"/>
      <c r="AU28" s="38"/>
      <c r="AV28" s="38"/>
      <c r="AW28" s="38"/>
    </row>
    <row r="29" spans="2:48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56"/>
      <c r="AT29" s="38"/>
      <c r="AU29" s="38"/>
      <c r="AV29" s="38"/>
    </row>
    <row r="30" spans="2:49" s="42" customFormat="1" ht="15">
      <c r="B30" s="56" t="s">
        <v>92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37"/>
      <c r="AT30" s="56"/>
      <c r="AU30" s="56"/>
      <c r="AV30" s="56"/>
      <c r="AW30" s="37"/>
    </row>
    <row r="31" spans="2:48" ht="1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T31" s="37"/>
      <c r="AU31" s="37"/>
      <c r="AV31" s="37"/>
    </row>
    <row r="36" ht="15" customHeight="1"/>
    <row r="37" spans="2:7" ht="15" customHeight="1">
      <c r="B37" s="242"/>
      <c r="C37" s="242"/>
      <c r="D37" s="242"/>
      <c r="E37" s="242"/>
      <c r="F37" s="242"/>
      <c r="G37" s="242"/>
    </row>
    <row r="38" spans="2:7" ht="14.25">
      <c r="B38" s="243"/>
      <c r="C38" s="243"/>
      <c r="D38" s="243"/>
      <c r="E38" s="243"/>
      <c r="F38" s="243"/>
      <c r="G38" s="243"/>
    </row>
  </sheetData>
  <sheetProtection/>
  <mergeCells count="8">
    <mergeCell ref="B37:G37"/>
    <mergeCell ref="B38:G38"/>
    <mergeCell ref="B1:AV1"/>
    <mergeCell ref="AU12:AV12"/>
    <mergeCell ref="B2:AV2"/>
    <mergeCell ref="B3:AV3"/>
    <mergeCell ref="B4:AV4"/>
    <mergeCell ref="B5:AV6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J21" sqref="AJ21"/>
    </sheetView>
  </sheetViews>
  <sheetFormatPr defaultColWidth="9.00390625" defaultRowHeight="12.75"/>
  <cols>
    <col min="1" max="1" width="4.25390625" style="30" customWidth="1"/>
    <col min="2" max="2" width="5.875" style="30" customWidth="1"/>
    <col min="3" max="3" width="9.625" style="30" customWidth="1"/>
    <col min="4" max="7" width="5.125" style="31" customWidth="1"/>
    <col min="8" max="8" width="6.00390625" style="30" customWidth="1"/>
    <col min="9" max="9" width="5.75390625" style="30" customWidth="1"/>
    <col min="10" max="14" width="5.125" style="30" customWidth="1"/>
    <col min="15" max="15" width="5.75390625" style="30" customWidth="1"/>
    <col min="16" max="16" width="5.125" style="30" customWidth="1"/>
    <col min="17" max="18" width="5.125" style="30" hidden="1" customWidth="1"/>
    <col min="19" max="21" width="5.125" style="30" customWidth="1"/>
    <col min="22" max="22" width="5.375" style="30" customWidth="1"/>
    <col min="23" max="23" width="8.875" style="30" customWidth="1"/>
    <col min="24" max="28" width="5.125" style="30" customWidth="1"/>
    <col min="29" max="29" width="5.75390625" style="30" customWidth="1"/>
    <col min="30" max="34" width="5.125" style="30" customWidth="1"/>
    <col min="35" max="35" width="5.75390625" style="30" customWidth="1"/>
    <col min="36" max="36" width="7.25390625" style="30" customWidth="1"/>
    <col min="37" max="16384" width="9.125" style="30" customWidth="1"/>
  </cols>
  <sheetData>
    <row r="1" spans="2:36" ht="26.25">
      <c r="B1" s="251" t="s">
        <v>160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</row>
    <row r="2" spans="2:36" ht="13.5" thickBot="1">
      <c r="B2" s="255" t="s">
        <v>109</v>
      </c>
      <c r="C2" s="255" t="s">
        <v>64</v>
      </c>
      <c r="D2" s="257" t="s">
        <v>137</v>
      </c>
      <c r="E2" s="257"/>
      <c r="F2" s="257"/>
      <c r="G2" s="257"/>
      <c r="H2" s="257"/>
      <c r="I2" s="258"/>
      <c r="J2" s="257" t="s">
        <v>138</v>
      </c>
      <c r="K2" s="257"/>
      <c r="L2" s="257"/>
      <c r="M2" s="257"/>
      <c r="N2" s="257"/>
      <c r="O2" s="258"/>
      <c r="P2" s="257" t="s">
        <v>162</v>
      </c>
      <c r="Q2" s="257"/>
      <c r="R2" s="257"/>
      <c r="S2" s="257"/>
      <c r="T2" s="257"/>
      <c r="U2" s="257"/>
      <c r="V2" s="257"/>
      <c r="W2" s="258"/>
      <c r="X2" s="257" t="s">
        <v>163</v>
      </c>
      <c r="Y2" s="257"/>
      <c r="Z2" s="257"/>
      <c r="AA2" s="257"/>
      <c r="AB2" s="257"/>
      <c r="AC2" s="258"/>
      <c r="AD2" s="252" t="s">
        <v>164</v>
      </c>
      <c r="AE2" s="253"/>
      <c r="AF2" s="253"/>
      <c r="AG2" s="253"/>
      <c r="AH2" s="253"/>
      <c r="AI2" s="254"/>
      <c r="AJ2" s="255" t="s">
        <v>49</v>
      </c>
    </row>
    <row r="3" spans="2:36" ht="12.75">
      <c r="B3" s="256"/>
      <c r="C3" s="255"/>
      <c r="D3" s="152" t="s">
        <v>0</v>
      </c>
      <c r="E3" s="152" t="s">
        <v>1</v>
      </c>
      <c r="F3" s="152" t="s">
        <v>65</v>
      </c>
      <c r="G3" s="152" t="s">
        <v>106</v>
      </c>
      <c r="H3" s="188" t="s">
        <v>131</v>
      </c>
      <c r="I3" s="198" t="s">
        <v>70</v>
      </c>
      <c r="J3" s="193" t="s">
        <v>0</v>
      </c>
      <c r="K3" s="152" t="s">
        <v>1</v>
      </c>
      <c r="L3" s="152" t="s">
        <v>65</v>
      </c>
      <c r="M3" s="152" t="s">
        <v>106</v>
      </c>
      <c r="N3" s="188" t="s">
        <v>131</v>
      </c>
      <c r="O3" s="198" t="s">
        <v>70</v>
      </c>
      <c r="P3" s="193" t="s">
        <v>0</v>
      </c>
      <c r="Q3" s="152" t="s">
        <v>1</v>
      </c>
      <c r="R3" s="152" t="s">
        <v>65</v>
      </c>
      <c r="S3" s="152" t="s">
        <v>106</v>
      </c>
      <c r="T3" s="152" t="s">
        <v>65</v>
      </c>
      <c r="U3" s="152" t="s">
        <v>131</v>
      </c>
      <c r="V3" s="188" t="s">
        <v>1</v>
      </c>
      <c r="W3" s="198" t="s">
        <v>70</v>
      </c>
      <c r="X3" s="193" t="s">
        <v>0</v>
      </c>
      <c r="Y3" s="152" t="s">
        <v>65</v>
      </c>
      <c r="Z3" s="152" t="s">
        <v>106</v>
      </c>
      <c r="AA3" s="152" t="s">
        <v>131</v>
      </c>
      <c r="AB3" s="188" t="s">
        <v>1</v>
      </c>
      <c r="AC3" s="198" t="s">
        <v>70</v>
      </c>
      <c r="AD3" s="193" t="s">
        <v>0</v>
      </c>
      <c r="AE3" s="152" t="s">
        <v>1</v>
      </c>
      <c r="AF3" s="152" t="s">
        <v>65</v>
      </c>
      <c r="AG3" s="152" t="s">
        <v>106</v>
      </c>
      <c r="AH3" s="188" t="s">
        <v>131</v>
      </c>
      <c r="AI3" s="198" t="s">
        <v>70</v>
      </c>
      <c r="AJ3" s="259"/>
    </row>
    <row r="4" spans="2:36" ht="12.75">
      <c r="B4" s="154">
        <v>103</v>
      </c>
      <c r="C4" s="154" t="s">
        <v>71</v>
      </c>
      <c r="D4" s="155"/>
      <c r="E4" s="155"/>
      <c r="F4" s="155"/>
      <c r="G4" s="155"/>
      <c r="H4" s="190">
        <v>80</v>
      </c>
      <c r="I4" s="199">
        <f aca="true" t="shared" si="0" ref="I4:I20">SUM(D4:H4)</f>
        <v>80</v>
      </c>
      <c r="J4" s="194"/>
      <c r="K4" s="83"/>
      <c r="L4" s="83"/>
      <c r="M4" s="83"/>
      <c r="N4" s="204">
        <v>14</v>
      </c>
      <c r="O4" s="199">
        <f aca="true" t="shared" si="1" ref="O4:O20">SUM(J4:N4)</f>
        <v>14</v>
      </c>
      <c r="P4" s="202"/>
      <c r="Q4" s="153"/>
      <c r="R4" s="153"/>
      <c r="S4" s="153"/>
      <c r="T4" s="153">
        <v>74</v>
      </c>
      <c r="U4" s="153">
        <v>108</v>
      </c>
      <c r="V4" s="203">
        <v>39</v>
      </c>
      <c r="W4" s="199">
        <f aca="true" t="shared" si="2" ref="W4:W20">SUM(P4:V4)</f>
        <v>221</v>
      </c>
      <c r="X4" s="194"/>
      <c r="Y4" s="155">
        <v>140</v>
      </c>
      <c r="Z4" s="155"/>
      <c r="AA4" s="155">
        <v>192</v>
      </c>
      <c r="AB4" s="190"/>
      <c r="AC4" s="199">
        <f aca="true" t="shared" si="3" ref="AC4:AC20">SUM(X4:AB4)</f>
        <v>332</v>
      </c>
      <c r="AD4" s="205"/>
      <c r="AE4" s="156"/>
      <c r="AF4" s="156"/>
      <c r="AG4" s="156"/>
      <c r="AH4" s="204"/>
      <c r="AI4" s="199">
        <f aca="true" t="shared" si="4" ref="AI4:AI20">SUM(AD4:AH4)</f>
        <v>0</v>
      </c>
      <c r="AJ4" s="207">
        <f aca="true" t="shared" si="5" ref="AJ4:AJ13">I4+O4+W4+AC4+AI4</f>
        <v>647</v>
      </c>
    </row>
    <row r="5" spans="2:36" ht="12.75">
      <c r="B5" s="154">
        <v>24</v>
      </c>
      <c r="C5" s="154" t="s">
        <v>19</v>
      </c>
      <c r="D5" s="155"/>
      <c r="E5" s="155"/>
      <c r="F5" s="155"/>
      <c r="G5" s="155"/>
      <c r="H5" s="189"/>
      <c r="I5" s="199">
        <f t="shared" si="0"/>
        <v>0</v>
      </c>
      <c r="J5" s="194"/>
      <c r="K5" s="155"/>
      <c r="L5" s="155"/>
      <c r="M5" s="155"/>
      <c r="N5" s="189"/>
      <c r="O5" s="199">
        <f t="shared" si="1"/>
        <v>0</v>
      </c>
      <c r="P5" s="202"/>
      <c r="Q5" s="153"/>
      <c r="R5" s="153"/>
      <c r="S5" s="172">
        <v>76</v>
      </c>
      <c r="T5" s="153">
        <v>44</v>
      </c>
      <c r="U5" s="153">
        <v>60</v>
      </c>
      <c r="V5" s="203">
        <v>42</v>
      </c>
      <c r="W5" s="199">
        <f t="shared" si="2"/>
        <v>222</v>
      </c>
      <c r="X5" s="194"/>
      <c r="Y5" s="155">
        <v>140</v>
      </c>
      <c r="Z5" s="155">
        <v>90</v>
      </c>
      <c r="AA5" s="153">
        <v>78</v>
      </c>
      <c r="AB5" s="204">
        <v>18</v>
      </c>
      <c r="AC5" s="199">
        <f t="shared" si="3"/>
        <v>326</v>
      </c>
      <c r="AD5" s="205"/>
      <c r="AE5" s="156"/>
      <c r="AF5" s="156">
        <v>72</v>
      </c>
      <c r="AG5" s="156"/>
      <c r="AH5" s="203"/>
      <c r="AI5" s="199">
        <f t="shared" si="4"/>
        <v>72</v>
      </c>
      <c r="AJ5" s="207">
        <f t="shared" si="5"/>
        <v>620</v>
      </c>
    </row>
    <row r="6" spans="2:36" ht="12.75">
      <c r="B6" s="164">
        <v>9</v>
      </c>
      <c r="C6" s="154" t="s">
        <v>13</v>
      </c>
      <c r="D6" s="155">
        <v>14</v>
      </c>
      <c r="E6" s="155"/>
      <c r="F6" s="155">
        <v>58</v>
      </c>
      <c r="G6" s="155">
        <v>152</v>
      </c>
      <c r="H6" s="190">
        <v>44</v>
      </c>
      <c r="I6" s="199">
        <f t="shared" si="0"/>
        <v>268</v>
      </c>
      <c r="J6" s="194">
        <v>18</v>
      </c>
      <c r="K6" s="155" t="s">
        <v>132</v>
      </c>
      <c r="L6" s="155">
        <v>32</v>
      </c>
      <c r="M6" s="155">
        <v>96</v>
      </c>
      <c r="N6" s="201"/>
      <c r="O6" s="199">
        <f t="shared" si="1"/>
        <v>146</v>
      </c>
      <c r="P6" s="202"/>
      <c r="Q6" s="153"/>
      <c r="R6" s="153"/>
      <c r="S6" s="153"/>
      <c r="T6" s="153"/>
      <c r="U6" s="153"/>
      <c r="V6" s="203"/>
      <c r="W6" s="199">
        <f t="shared" si="2"/>
        <v>0</v>
      </c>
      <c r="X6" s="194"/>
      <c r="Y6" s="155"/>
      <c r="Z6" s="155"/>
      <c r="AA6" s="155"/>
      <c r="AB6" s="190"/>
      <c r="AC6" s="199">
        <f t="shared" si="3"/>
        <v>0</v>
      </c>
      <c r="AD6" s="202"/>
      <c r="AE6" s="153"/>
      <c r="AF6" s="153"/>
      <c r="AG6" s="153"/>
      <c r="AH6" s="203"/>
      <c r="AI6" s="199">
        <f t="shared" si="4"/>
        <v>0</v>
      </c>
      <c r="AJ6" s="207">
        <f t="shared" si="5"/>
        <v>414</v>
      </c>
    </row>
    <row r="7" spans="2:36" ht="12.75">
      <c r="B7" s="154">
        <v>12</v>
      </c>
      <c r="C7" s="154" t="s">
        <v>15</v>
      </c>
      <c r="D7" s="155"/>
      <c r="E7" s="155">
        <v>48</v>
      </c>
      <c r="F7" s="155"/>
      <c r="G7" s="155" t="s">
        <v>132</v>
      </c>
      <c r="H7" s="189"/>
      <c r="I7" s="199">
        <f t="shared" si="0"/>
        <v>48</v>
      </c>
      <c r="J7" s="194"/>
      <c r="K7" s="155" t="s">
        <v>132</v>
      </c>
      <c r="L7" s="155">
        <v>32</v>
      </c>
      <c r="M7" s="155"/>
      <c r="N7" s="189">
        <v>56</v>
      </c>
      <c r="O7" s="199">
        <f t="shared" si="1"/>
        <v>88</v>
      </c>
      <c r="P7" s="202">
        <v>26</v>
      </c>
      <c r="Q7" s="153"/>
      <c r="R7" s="153"/>
      <c r="S7" s="153"/>
      <c r="T7" s="153"/>
      <c r="U7" s="153"/>
      <c r="V7" s="203"/>
      <c r="W7" s="199">
        <f t="shared" si="2"/>
        <v>26</v>
      </c>
      <c r="X7" s="194">
        <v>72</v>
      </c>
      <c r="Y7" s="155"/>
      <c r="Z7" s="155"/>
      <c r="AA7" s="83"/>
      <c r="AB7" s="204">
        <v>108</v>
      </c>
      <c r="AC7" s="199">
        <f t="shared" si="3"/>
        <v>180</v>
      </c>
      <c r="AD7" s="205">
        <v>16</v>
      </c>
      <c r="AE7" s="156"/>
      <c r="AF7" s="156"/>
      <c r="AG7" s="156"/>
      <c r="AH7" s="203"/>
      <c r="AI7" s="199">
        <f t="shared" si="4"/>
        <v>16</v>
      </c>
      <c r="AJ7" s="207">
        <f t="shared" si="5"/>
        <v>358</v>
      </c>
    </row>
    <row r="8" spans="2:36" ht="12.75">
      <c r="B8" s="154">
        <v>49</v>
      </c>
      <c r="C8" s="154" t="s">
        <v>31</v>
      </c>
      <c r="D8" s="155">
        <v>14</v>
      </c>
      <c r="E8" s="155"/>
      <c r="F8" s="155">
        <v>40</v>
      </c>
      <c r="G8" s="155"/>
      <c r="H8" s="189">
        <v>128</v>
      </c>
      <c r="I8" s="199">
        <f t="shared" si="0"/>
        <v>182</v>
      </c>
      <c r="J8" s="194"/>
      <c r="K8" s="155"/>
      <c r="L8" s="155"/>
      <c r="M8" s="155"/>
      <c r="N8" s="189"/>
      <c r="O8" s="199">
        <f t="shared" si="1"/>
        <v>0</v>
      </c>
      <c r="P8" s="202"/>
      <c r="Q8" s="153"/>
      <c r="R8" s="153"/>
      <c r="S8" s="153"/>
      <c r="T8" s="153"/>
      <c r="U8" s="153"/>
      <c r="V8" s="203"/>
      <c r="W8" s="199">
        <f t="shared" si="2"/>
        <v>0</v>
      </c>
      <c r="X8" s="194"/>
      <c r="Y8" s="155"/>
      <c r="Z8" s="155"/>
      <c r="AA8" s="83"/>
      <c r="AB8" s="201"/>
      <c r="AC8" s="199">
        <f t="shared" si="3"/>
        <v>0</v>
      </c>
      <c r="AD8" s="205">
        <v>16</v>
      </c>
      <c r="AE8" s="156"/>
      <c r="AF8" s="156"/>
      <c r="AG8" s="156"/>
      <c r="AH8" s="203"/>
      <c r="AI8" s="199">
        <f t="shared" si="4"/>
        <v>16</v>
      </c>
      <c r="AJ8" s="207">
        <f t="shared" si="5"/>
        <v>198</v>
      </c>
    </row>
    <row r="9" spans="2:36" ht="12.75">
      <c r="B9" s="154">
        <v>42</v>
      </c>
      <c r="C9" s="154" t="s">
        <v>24</v>
      </c>
      <c r="D9" s="155"/>
      <c r="E9" s="155"/>
      <c r="F9" s="155">
        <v>112</v>
      </c>
      <c r="G9" s="155"/>
      <c r="H9" s="190"/>
      <c r="I9" s="199">
        <f t="shared" si="0"/>
        <v>112</v>
      </c>
      <c r="J9" s="195"/>
      <c r="K9" s="83"/>
      <c r="L9" s="83">
        <v>80</v>
      </c>
      <c r="M9" s="83"/>
      <c r="N9" s="201"/>
      <c r="O9" s="199">
        <f t="shared" si="1"/>
        <v>80</v>
      </c>
      <c r="P9" s="202"/>
      <c r="Q9" s="153"/>
      <c r="R9" s="153"/>
      <c r="S9" s="153"/>
      <c r="T9" s="153"/>
      <c r="U9" s="153"/>
      <c r="V9" s="203"/>
      <c r="W9" s="199">
        <f t="shared" si="2"/>
        <v>0</v>
      </c>
      <c r="X9" s="194"/>
      <c r="Y9" s="155"/>
      <c r="Z9" s="155"/>
      <c r="AA9" s="155"/>
      <c r="AB9" s="190"/>
      <c r="AC9" s="199">
        <f t="shared" si="3"/>
        <v>0</v>
      </c>
      <c r="AD9" s="205"/>
      <c r="AE9" s="156"/>
      <c r="AF9" s="156"/>
      <c r="AG9" s="156"/>
      <c r="AH9" s="203"/>
      <c r="AI9" s="199">
        <f t="shared" si="4"/>
        <v>0</v>
      </c>
      <c r="AJ9" s="207">
        <f t="shared" si="5"/>
        <v>192</v>
      </c>
    </row>
    <row r="10" spans="2:36" ht="12.75">
      <c r="B10" s="154">
        <v>57</v>
      </c>
      <c r="C10" s="154" t="s">
        <v>110</v>
      </c>
      <c r="D10" s="155"/>
      <c r="E10" s="155"/>
      <c r="F10" s="155"/>
      <c r="G10" s="155"/>
      <c r="H10" s="190"/>
      <c r="I10" s="199">
        <f t="shared" si="0"/>
        <v>0</v>
      </c>
      <c r="J10" s="195"/>
      <c r="K10" s="83"/>
      <c r="L10" s="83"/>
      <c r="M10" s="83"/>
      <c r="N10" s="201"/>
      <c r="O10" s="199">
        <f t="shared" si="1"/>
        <v>0</v>
      </c>
      <c r="P10" s="202"/>
      <c r="Q10" s="153"/>
      <c r="R10" s="153"/>
      <c r="S10" s="153">
        <v>142</v>
      </c>
      <c r="T10" s="153"/>
      <c r="U10" s="153"/>
      <c r="V10" s="203">
        <v>36</v>
      </c>
      <c r="W10" s="199">
        <f t="shared" si="2"/>
        <v>178</v>
      </c>
      <c r="X10" s="194"/>
      <c r="Y10" s="155"/>
      <c r="Z10" s="155"/>
      <c r="AA10" s="155"/>
      <c r="AB10" s="190"/>
      <c r="AC10" s="199">
        <f t="shared" si="3"/>
        <v>0</v>
      </c>
      <c r="AD10" s="205"/>
      <c r="AE10" s="156"/>
      <c r="AF10" s="156"/>
      <c r="AH10" s="203"/>
      <c r="AI10" s="199">
        <f t="shared" si="4"/>
        <v>0</v>
      </c>
      <c r="AJ10" s="207">
        <f t="shared" si="5"/>
        <v>178</v>
      </c>
    </row>
    <row r="11" spans="2:36" ht="12.75">
      <c r="B11" s="154">
        <v>116</v>
      </c>
      <c r="C11" s="154" t="s">
        <v>40</v>
      </c>
      <c r="D11" s="155"/>
      <c r="E11" s="155"/>
      <c r="F11" s="155"/>
      <c r="G11" s="155"/>
      <c r="H11" s="190"/>
      <c r="I11" s="199">
        <f t="shared" si="0"/>
        <v>0</v>
      </c>
      <c r="J11" s="195"/>
      <c r="K11" s="83"/>
      <c r="L11" s="83"/>
      <c r="M11" s="83"/>
      <c r="N11" s="201"/>
      <c r="O11" s="199">
        <f t="shared" si="1"/>
        <v>0</v>
      </c>
      <c r="P11" s="202"/>
      <c r="Q11" s="153"/>
      <c r="R11" s="153"/>
      <c r="S11" s="153"/>
      <c r="T11" s="153"/>
      <c r="U11" s="153"/>
      <c r="V11" s="203"/>
      <c r="W11" s="199">
        <f t="shared" si="2"/>
        <v>0</v>
      </c>
      <c r="X11" s="194"/>
      <c r="Y11" s="155">
        <v>46</v>
      </c>
      <c r="Z11" s="155">
        <v>120</v>
      </c>
      <c r="AA11" s="155"/>
      <c r="AB11" s="190"/>
      <c r="AC11" s="199">
        <f t="shared" si="3"/>
        <v>166</v>
      </c>
      <c r="AD11" s="202"/>
      <c r="AE11" s="153"/>
      <c r="AF11" s="153"/>
      <c r="AG11" s="153"/>
      <c r="AH11" s="203"/>
      <c r="AI11" s="199">
        <f t="shared" si="4"/>
        <v>0</v>
      </c>
      <c r="AJ11" s="207">
        <f t="shared" si="5"/>
        <v>166</v>
      </c>
    </row>
    <row r="12" spans="2:36" ht="12.75">
      <c r="B12" s="154">
        <v>121</v>
      </c>
      <c r="C12" s="154" t="s">
        <v>42</v>
      </c>
      <c r="D12" s="155">
        <v>14</v>
      </c>
      <c r="E12" s="155">
        <v>60</v>
      </c>
      <c r="F12" s="155"/>
      <c r="G12" s="155"/>
      <c r="H12" s="190"/>
      <c r="I12" s="199">
        <f t="shared" si="0"/>
        <v>74</v>
      </c>
      <c r="J12" s="195"/>
      <c r="K12" s="83" t="s">
        <v>132</v>
      </c>
      <c r="L12" s="83"/>
      <c r="M12" s="83"/>
      <c r="N12" s="201"/>
      <c r="O12" s="199">
        <f t="shared" si="1"/>
        <v>0</v>
      </c>
      <c r="P12" s="202"/>
      <c r="Q12" s="153"/>
      <c r="R12" s="153"/>
      <c r="S12" s="153"/>
      <c r="T12" s="153">
        <v>26</v>
      </c>
      <c r="U12" s="153"/>
      <c r="V12" s="203">
        <v>36</v>
      </c>
      <c r="W12" s="199">
        <f t="shared" si="2"/>
        <v>62</v>
      </c>
      <c r="X12" s="194"/>
      <c r="Y12" s="155"/>
      <c r="Z12" s="155"/>
      <c r="AA12" s="155"/>
      <c r="AB12" s="190"/>
      <c r="AC12" s="199">
        <f t="shared" si="3"/>
        <v>0</v>
      </c>
      <c r="AD12" s="202"/>
      <c r="AE12" s="153"/>
      <c r="AF12" s="153"/>
      <c r="AG12" s="153"/>
      <c r="AH12" s="203"/>
      <c r="AI12" s="199">
        <f t="shared" si="4"/>
        <v>0</v>
      </c>
      <c r="AJ12" s="207">
        <f t="shared" si="5"/>
        <v>136</v>
      </c>
    </row>
    <row r="13" spans="2:36" ht="12.75">
      <c r="B13" s="154">
        <v>119</v>
      </c>
      <c r="C13" s="154" t="s">
        <v>41</v>
      </c>
      <c r="D13" s="155"/>
      <c r="E13" s="155">
        <v>30</v>
      </c>
      <c r="F13" s="155"/>
      <c r="G13" s="155">
        <v>58</v>
      </c>
      <c r="H13" s="190"/>
      <c r="I13" s="199">
        <f t="shared" si="0"/>
        <v>88</v>
      </c>
      <c r="J13" s="195"/>
      <c r="K13" s="83"/>
      <c r="L13" s="83"/>
      <c r="M13" s="83"/>
      <c r="N13" s="201"/>
      <c r="O13" s="199">
        <f t="shared" si="1"/>
        <v>0</v>
      </c>
      <c r="P13" s="202">
        <v>28</v>
      </c>
      <c r="Q13" s="153"/>
      <c r="R13" s="153"/>
      <c r="S13" s="153"/>
      <c r="T13" s="153"/>
      <c r="U13" s="153"/>
      <c r="V13" s="203"/>
      <c r="W13" s="199">
        <f t="shared" si="2"/>
        <v>28</v>
      </c>
      <c r="X13" s="194"/>
      <c r="Y13" s="155"/>
      <c r="Z13" s="155"/>
      <c r="AA13" s="83"/>
      <c r="AB13" s="201"/>
      <c r="AC13" s="199">
        <f t="shared" si="3"/>
        <v>0</v>
      </c>
      <c r="AD13" s="202"/>
      <c r="AE13" s="153"/>
      <c r="AF13" s="153"/>
      <c r="AG13" s="153"/>
      <c r="AH13" s="203"/>
      <c r="AI13" s="199">
        <f t="shared" si="4"/>
        <v>0</v>
      </c>
      <c r="AJ13" s="207">
        <f t="shared" si="5"/>
        <v>116</v>
      </c>
    </row>
    <row r="14" spans="2:36" ht="12.75">
      <c r="B14" s="154">
        <v>52</v>
      </c>
      <c r="C14" s="154" t="s">
        <v>32</v>
      </c>
      <c r="D14" s="155"/>
      <c r="E14" s="155"/>
      <c r="F14" s="155"/>
      <c r="G14" s="155"/>
      <c r="H14" s="189"/>
      <c r="I14" s="199">
        <f t="shared" si="0"/>
        <v>0</v>
      </c>
      <c r="J14" s="194"/>
      <c r="K14" s="155"/>
      <c r="L14" s="155"/>
      <c r="M14" s="155"/>
      <c r="N14" s="189"/>
      <c r="O14" s="199">
        <f t="shared" si="1"/>
        <v>0</v>
      </c>
      <c r="P14" s="202"/>
      <c r="Q14" s="153"/>
      <c r="R14" s="153"/>
      <c r="S14" s="153">
        <v>112</v>
      </c>
      <c r="T14" s="153"/>
      <c r="U14" s="153"/>
      <c r="V14" s="203"/>
      <c r="W14" s="199">
        <f t="shared" si="2"/>
        <v>112</v>
      </c>
      <c r="X14" s="194"/>
      <c r="Y14" s="155"/>
      <c r="Z14" s="155"/>
      <c r="AA14" s="83"/>
      <c r="AB14" s="201"/>
      <c r="AC14" s="199">
        <f t="shared" si="3"/>
        <v>0</v>
      </c>
      <c r="AD14" s="205"/>
      <c r="AE14" s="156"/>
      <c r="AF14" s="156"/>
      <c r="AG14" s="156"/>
      <c r="AH14" s="203"/>
      <c r="AI14" s="199">
        <f t="shared" si="4"/>
        <v>0</v>
      </c>
      <c r="AJ14" s="207">
        <f>I14+O14+W14+AC18+AI14</f>
        <v>112</v>
      </c>
    </row>
    <row r="15" spans="2:36" ht="12.75">
      <c r="B15" s="154">
        <v>132</v>
      </c>
      <c r="C15" s="154" t="s">
        <v>43</v>
      </c>
      <c r="D15" s="155"/>
      <c r="E15" s="155"/>
      <c r="F15" s="155"/>
      <c r="G15" s="155"/>
      <c r="H15" s="190"/>
      <c r="I15" s="199">
        <f t="shared" si="0"/>
        <v>0</v>
      </c>
      <c r="J15" s="195"/>
      <c r="K15" s="155"/>
      <c r="L15" s="155"/>
      <c r="M15" s="83"/>
      <c r="N15" s="201"/>
      <c r="O15" s="199">
        <f t="shared" si="1"/>
        <v>0</v>
      </c>
      <c r="P15" s="202"/>
      <c r="Q15" s="153"/>
      <c r="R15" s="153"/>
      <c r="S15" s="153"/>
      <c r="T15" s="153"/>
      <c r="U15" s="153"/>
      <c r="V15" s="203">
        <v>27</v>
      </c>
      <c r="W15" s="199">
        <f t="shared" si="2"/>
        <v>27</v>
      </c>
      <c r="X15" s="194"/>
      <c r="Y15" s="155">
        <v>58</v>
      </c>
      <c r="Z15" s="155"/>
      <c r="AA15" s="155"/>
      <c r="AB15" s="190"/>
      <c r="AC15" s="199">
        <f t="shared" si="3"/>
        <v>58</v>
      </c>
      <c r="AD15" s="202"/>
      <c r="AE15" s="153"/>
      <c r="AF15" s="153"/>
      <c r="AG15" s="153"/>
      <c r="AH15" s="206"/>
      <c r="AI15" s="199">
        <f t="shared" si="4"/>
        <v>0</v>
      </c>
      <c r="AJ15" s="207">
        <f>I15+O15+W15+AC15+AI15</f>
        <v>85</v>
      </c>
    </row>
    <row r="16" spans="2:36" ht="12.75">
      <c r="B16" s="154">
        <v>64</v>
      </c>
      <c r="C16" s="84" t="s">
        <v>35</v>
      </c>
      <c r="D16" s="84"/>
      <c r="E16" s="84"/>
      <c r="F16" s="84"/>
      <c r="G16" s="84"/>
      <c r="H16" s="191"/>
      <c r="I16" s="199">
        <f t="shared" si="0"/>
        <v>0</v>
      </c>
      <c r="J16" s="196"/>
      <c r="K16" s="84"/>
      <c r="L16" s="84"/>
      <c r="M16" s="84"/>
      <c r="N16" s="191"/>
      <c r="O16" s="199">
        <f t="shared" si="1"/>
        <v>0</v>
      </c>
      <c r="P16" s="196"/>
      <c r="Q16" s="84"/>
      <c r="R16" s="84"/>
      <c r="S16" s="84"/>
      <c r="T16" s="84"/>
      <c r="U16" s="84"/>
      <c r="V16" s="191"/>
      <c r="W16" s="199">
        <f t="shared" si="2"/>
        <v>0</v>
      </c>
      <c r="X16" s="196"/>
      <c r="Y16" s="84"/>
      <c r="Z16" s="84"/>
      <c r="AA16" s="84"/>
      <c r="AB16" s="191"/>
      <c r="AC16" s="199">
        <f t="shared" si="3"/>
        <v>0</v>
      </c>
      <c r="AD16" s="196"/>
      <c r="AE16" s="84"/>
      <c r="AF16" s="84"/>
      <c r="AG16" s="156">
        <v>60</v>
      </c>
      <c r="AH16" s="191"/>
      <c r="AI16" s="199">
        <f t="shared" si="4"/>
        <v>60</v>
      </c>
      <c r="AJ16" s="207">
        <f>I16+O16+W16+AC16+AI16</f>
        <v>60</v>
      </c>
    </row>
    <row r="17" spans="2:36" ht="12.75">
      <c r="B17" s="154">
        <v>1</v>
      </c>
      <c r="C17" s="154" t="s">
        <v>10</v>
      </c>
      <c r="D17" s="155"/>
      <c r="E17" s="155"/>
      <c r="F17" s="155"/>
      <c r="G17" s="155"/>
      <c r="H17" s="189"/>
      <c r="I17" s="199">
        <f t="shared" si="0"/>
        <v>0</v>
      </c>
      <c r="J17" s="194"/>
      <c r="K17" s="155"/>
      <c r="L17" s="155"/>
      <c r="M17" s="155"/>
      <c r="N17" s="189"/>
      <c r="O17" s="199">
        <f t="shared" si="1"/>
        <v>0</v>
      </c>
      <c r="P17" s="202">
        <v>6</v>
      </c>
      <c r="Q17" s="153"/>
      <c r="R17" s="153"/>
      <c r="S17" s="153"/>
      <c r="T17" s="153"/>
      <c r="U17" s="153"/>
      <c r="V17" s="203">
        <v>27</v>
      </c>
      <c r="W17" s="199">
        <f t="shared" si="2"/>
        <v>33</v>
      </c>
      <c r="X17" s="194"/>
      <c r="Y17" s="155"/>
      <c r="Z17" s="155"/>
      <c r="AA17" s="83"/>
      <c r="AB17" s="201"/>
      <c r="AC17" s="199">
        <f t="shared" si="3"/>
        <v>0</v>
      </c>
      <c r="AD17" s="205">
        <v>16</v>
      </c>
      <c r="AE17" s="156"/>
      <c r="AF17" s="153"/>
      <c r="AG17" s="153"/>
      <c r="AH17" s="203"/>
      <c r="AI17" s="199">
        <f t="shared" si="4"/>
        <v>16</v>
      </c>
      <c r="AJ17" s="207">
        <f>I17+O17+W17+AC17+AI17</f>
        <v>49</v>
      </c>
    </row>
    <row r="18" spans="2:36" ht="12.75">
      <c r="B18" s="154">
        <v>108</v>
      </c>
      <c r="C18" s="154" t="s">
        <v>98</v>
      </c>
      <c r="D18" s="155"/>
      <c r="E18" s="155"/>
      <c r="F18" s="155"/>
      <c r="G18" s="155"/>
      <c r="H18" s="189"/>
      <c r="I18" s="199">
        <f t="shared" si="0"/>
        <v>0</v>
      </c>
      <c r="J18" s="194"/>
      <c r="K18" s="155"/>
      <c r="L18" s="155"/>
      <c r="M18" s="155"/>
      <c r="N18" s="189"/>
      <c r="O18" s="199">
        <f t="shared" si="1"/>
        <v>0</v>
      </c>
      <c r="P18" s="202"/>
      <c r="Q18" s="153"/>
      <c r="R18" s="153"/>
      <c r="T18" s="84"/>
      <c r="U18" s="84"/>
      <c r="V18" s="203">
        <v>39</v>
      </c>
      <c r="W18" s="199">
        <f t="shared" si="2"/>
        <v>39</v>
      </c>
      <c r="X18" s="194"/>
      <c r="Y18" s="155"/>
      <c r="Z18" s="155"/>
      <c r="AA18" s="83"/>
      <c r="AB18" s="201"/>
      <c r="AC18" s="199">
        <f t="shared" si="3"/>
        <v>0</v>
      </c>
      <c r="AD18" s="205"/>
      <c r="AE18" s="156"/>
      <c r="AF18" s="156"/>
      <c r="AG18" s="156"/>
      <c r="AH18" s="203"/>
      <c r="AI18" s="199">
        <f t="shared" si="4"/>
        <v>0</v>
      </c>
      <c r="AJ18" s="207">
        <f>I18+O18+W18+AC16+AI18</f>
        <v>39</v>
      </c>
    </row>
    <row r="19" spans="2:36" ht="12.75">
      <c r="B19" s="154">
        <v>60</v>
      </c>
      <c r="C19" s="154" t="s">
        <v>34</v>
      </c>
      <c r="D19" s="155"/>
      <c r="E19" s="155"/>
      <c r="F19" s="155"/>
      <c r="G19" s="155"/>
      <c r="H19" s="189"/>
      <c r="I19" s="199">
        <f t="shared" si="0"/>
        <v>0</v>
      </c>
      <c r="J19" s="194"/>
      <c r="K19" s="155"/>
      <c r="L19" s="155"/>
      <c r="M19" s="155"/>
      <c r="N19" s="189"/>
      <c r="O19" s="199">
        <f t="shared" si="1"/>
        <v>0</v>
      </c>
      <c r="P19" s="202"/>
      <c r="Q19" s="153"/>
      <c r="R19" s="153"/>
      <c r="S19" s="153"/>
      <c r="T19" s="153"/>
      <c r="U19" s="153"/>
      <c r="V19" s="203"/>
      <c r="W19" s="199">
        <f t="shared" si="2"/>
        <v>0</v>
      </c>
      <c r="X19" s="194">
        <v>24</v>
      </c>
      <c r="Y19" s="155"/>
      <c r="Z19" s="155"/>
      <c r="AA19" s="83"/>
      <c r="AB19" s="201"/>
      <c r="AC19" s="199">
        <f t="shared" si="3"/>
        <v>24</v>
      </c>
      <c r="AD19" s="205"/>
      <c r="AE19" s="156"/>
      <c r="AF19" s="156"/>
      <c r="AG19" s="156"/>
      <c r="AH19" s="203"/>
      <c r="AI19" s="199">
        <f t="shared" si="4"/>
        <v>0</v>
      </c>
      <c r="AJ19" s="207">
        <f>I19+O19+W19+AC19+AI19</f>
        <v>24</v>
      </c>
    </row>
    <row r="20" spans="2:36" ht="12.75">
      <c r="B20" s="154">
        <v>66</v>
      </c>
      <c r="C20" s="154" t="s">
        <v>161</v>
      </c>
      <c r="D20" s="155"/>
      <c r="E20" s="155"/>
      <c r="F20" s="155"/>
      <c r="G20" s="155"/>
      <c r="H20" s="189"/>
      <c r="I20" s="199">
        <f t="shared" si="0"/>
        <v>0</v>
      </c>
      <c r="J20" s="194"/>
      <c r="K20" s="155"/>
      <c r="L20" s="155"/>
      <c r="M20" s="155"/>
      <c r="N20" s="189">
        <v>14</v>
      </c>
      <c r="O20" s="199">
        <f t="shared" si="1"/>
        <v>14</v>
      </c>
      <c r="P20" s="202"/>
      <c r="Q20" s="153"/>
      <c r="R20" s="153"/>
      <c r="S20" s="153"/>
      <c r="T20" s="153"/>
      <c r="U20" s="153"/>
      <c r="V20" s="203"/>
      <c r="W20" s="199">
        <f t="shared" si="2"/>
        <v>0</v>
      </c>
      <c r="X20" s="194"/>
      <c r="Y20" s="155"/>
      <c r="Z20" s="155"/>
      <c r="AA20" s="83"/>
      <c r="AB20" s="201"/>
      <c r="AC20" s="199">
        <f t="shared" si="3"/>
        <v>0</v>
      </c>
      <c r="AD20" s="205"/>
      <c r="AE20" s="156"/>
      <c r="AF20" s="156"/>
      <c r="AG20" s="156"/>
      <c r="AH20" s="203"/>
      <c r="AI20" s="199">
        <f t="shared" si="4"/>
        <v>0</v>
      </c>
      <c r="AJ20" s="207">
        <f>I20+O20+W20+AC20+AI20</f>
        <v>14</v>
      </c>
    </row>
    <row r="21" spans="2:36" ht="13.5" thickBot="1">
      <c r="B21" s="84"/>
      <c r="C21" s="84"/>
      <c r="D21" s="168">
        <f aca="true" t="shared" si="6" ref="D21:P21">SUM(D4:D20)</f>
        <v>42</v>
      </c>
      <c r="E21" s="168">
        <f t="shared" si="6"/>
        <v>138</v>
      </c>
      <c r="F21" s="168">
        <f t="shared" si="6"/>
        <v>210</v>
      </c>
      <c r="G21" s="168">
        <f t="shared" si="6"/>
        <v>210</v>
      </c>
      <c r="H21" s="192">
        <f t="shared" si="6"/>
        <v>252</v>
      </c>
      <c r="I21" s="200">
        <f t="shared" si="6"/>
        <v>852</v>
      </c>
      <c r="J21" s="197">
        <f t="shared" si="6"/>
        <v>18</v>
      </c>
      <c r="K21" s="168">
        <f t="shared" si="6"/>
        <v>0</v>
      </c>
      <c r="L21" s="168">
        <f t="shared" si="6"/>
        <v>144</v>
      </c>
      <c r="M21" s="168">
        <f t="shared" si="6"/>
        <v>96</v>
      </c>
      <c r="N21" s="192">
        <f t="shared" si="6"/>
        <v>84</v>
      </c>
      <c r="O21" s="200">
        <f t="shared" si="6"/>
        <v>342</v>
      </c>
      <c r="P21" s="197">
        <f t="shared" si="6"/>
        <v>60</v>
      </c>
      <c r="Q21" s="168">
        <f>SUM(Q5:Q20)</f>
        <v>0</v>
      </c>
      <c r="R21" s="168">
        <f>SUM(R5:R20)</f>
        <v>0</v>
      </c>
      <c r="S21" s="168">
        <f aca="true" t="shared" si="7" ref="S21:AJ21">SUM(S4:S20)</f>
        <v>330</v>
      </c>
      <c r="T21" s="168">
        <f t="shared" si="7"/>
        <v>144</v>
      </c>
      <c r="U21" s="168">
        <f t="shared" si="7"/>
        <v>168</v>
      </c>
      <c r="V21" s="192">
        <f t="shared" si="7"/>
        <v>246</v>
      </c>
      <c r="W21" s="200">
        <f t="shared" si="7"/>
        <v>948</v>
      </c>
      <c r="X21" s="197">
        <f t="shared" si="7"/>
        <v>96</v>
      </c>
      <c r="Y21" s="168">
        <f t="shared" si="7"/>
        <v>384</v>
      </c>
      <c r="Z21" s="168">
        <f t="shared" si="7"/>
        <v>210</v>
      </c>
      <c r="AA21" s="168">
        <f t="shared" si="7"/>
        <v>270</v>
      </c>
      <c r="AB21" s="192">
        <f t="shared" si="7"/>
        <v>126</v>
      </c>
      <c r="AC21" s="200">
        <f t="shared" si="7"/>
        <v>1086</v>
      </c>
      <c r="AD21" s="197">
        <f t="shared" si="7"/>
        <v>48</v>
      </c>
      <c r="AE21" s="168">
        <f t="shared" si="7"/>
        <v>0</v>
      </c>
      <c r="AF21" s="168">
        <f t="shared" si="7"/>
        <v>72</v>
      </c>
      <c r="AG21" s="168">
        <f t="shared" si="7"/>
        <v>60</v>
      </c>
      <c r="AH21" s="192">
        <f t="shared" si="7"/>
        <v>0</v>
      </c>
      <c r="AI21" s="200">
        <f t="shared" si="7"/>
        <v>180</v>
      </c>
      <c r="AJ21" s="197">
        <f t="shared" si="7"/>
        <v>3408</v>
      </c>
    </row>
    <row r="23" spans="4:33" ht="15">
      <c r="D23" s="165" t="s">
        <v>125</v>
      </c>
      <c r="H23" s="166">
        <f>SUM(I21,O21)</f>
        <v>1194</v>
      </c>
      <c r="M23" s="249" t="s">
        <v>132</v>
      </c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</row>
    <row r="25" spans="4:9" ht="15">
      <c r="D25" s="165" t="s">
        <v>126</v>
      </c>
      <c r="H25" s="167">
        <f>W21+AC21+AI21</f>
        <v>2214</v>
      </c>
      <c r="I25" s="167"/>
    </row>
    <row r="26" ht="15" customHeight="1">
      <c r="P26" s="30" t="s">
        <v>93</v>
      </c>
    </row>
    <row r="27" spans="1:36" ht="12.75">
      <c r="A27" s="31" t="s">
        <v>93</v>
      </c>
      <c r="B27" s="30" t="s">
        <v>140</v>
      </c>
      <c r="C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ht="12.75">
      <c r="B28" s="31"/>
    </row>
    <row r="29" spans="4:7" ht="12.75">
      <c r="D29" s="30"/>
      <c r="E29" s="30"/>
      <c r="F29" s="30"/>
      <c r="G29" s="30"/>
    </row>
  </sheetData>
  <sheetProtection/>
  <mergeCells count="10">
    <mergeCell ref="M23:AG23"/>
    <mergeCell ref="B1:AJ1"/>
    <mergeCell ref="AD2:AI2"/>
    <mergeCell ref="B2:B3"/>
    <mergeCell ref="C2:C3"/>
    <mergeCell ref="D2:I2"/>
    <mergeCell ref="J2:O2"/>
    <mergeCell ref="P2:W2"/>
    <mergeCell ref="AJ2:AJ3"/>
    <mergeCell ref="X2:AC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AB18" sqref="AB17:AB18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6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18" width="6.875" style="9" customWidth="1"/>
    <col min="19" max="19" width="1.75390625" style="8" customWidth="1"/>
    <col min="20" max="21" width="3.75390625" style="8" customWidth="1"/>
    <col min="22" max="22" width="4.75390625" style="9" customWidth="1"/>
    <col min="23" max="25" width="3.75390625" style="8" customWidth="1"/>
    <col min="26" max="26" width="6.75390625" style="9" customWidth="1"/>
    <col min="27" max="28" width="6.75390625" style="8" customWidth="1"/>
    <col min="29" max="16384" width="8.875" style="7" customWidth="1"/>
  </cols>
  <sheetData>
    <row r="1" spans="1:18" ht="23.25">
      <c r="A1" s="261" t="s">
        <v>165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2.75" customHeight="1">
      <c r="A2" s="54"/>
      <c r="B2" s="12"/>
      <c r="C2" s="2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5"/>
    </row>
    <row r="3" spans="1:18" ht="21" customHeight="1">
      <c r="A3" s="121"/>
      <c r="B3" s="62"/>
      <c r="C3" s="51"/>
      <c r="D3" s="264" t="s">
        <v>139</v>
      </c>
      <c r="E3" s="265"/>
      <c r="F3" s="265"/>
      <c r="G3" s="266"/>
      <c r="H3" s="264" t="s">
        <v>51</v>
      </c>
      <c r="I3" s="265"/>
      <c r="J3" s="265"/>
      <c r="K3" s="265"/>
      <c r="L3" s="266"/>
      <c r="M3" s="264" t="s">
        <v>52</v>
      </c>
      <c r="N3" s="265"/>
      <c r="O3" s="265"/>
      <c r="P3" s="265"/>
      <c r="Q3" s="266"/>
      <c r="R3" s="267" t="s">
        <v>121</v>
      </c>
    </row>
    <row r="4" spans="1:18" ht="52.5" customHeight="1">
      <c r="A4" s="110" t="s">
        <v>53</v>
      </c>
      <c r="B4" s="116" t="s">
        <v>111</v>
      </c>
      <c r="C4" s="116" t="s">
        <v>54</v>
      </c>
      <c r="D4" s="117" t="s">
        <v>46</v>
      </c>
      <c r="E4" s="118" t="s">
        <v>47</v>
      </c>
      <c r="F4" s="119" t="s">
        <v>75</v>
      </c>
      <c r="G4" s="119" t="s">
        <v>49</v>
      </c>
      <c r="H4" s="117" t="s">
        <v>46</v>
      </c>
      <c r="I4" s="118" t="s">
        <v>47</v>
      </c>
      <c r="J4" s="118" t="s">
        <v>75</v>
      </c>
      <c r="K4" s="119" t="s">
        <v>50</v>
      </c>
      <c r="L4" s="120" t="s">
        <v>49</v>
      </c>
      <c r="M4" s="117" t="s">
        <v>46</v>
      </c>
      <c r="N4" s="118" t="s">
        <v>47</v>
      </c>
      <c r="O4" s="118" t="s">
        <v>75</v>
      </c>
      <c r="P4" s="119" t="s">
        <v>50</v>
      </c>
      <c r="Q4" s="120" t="s">
        <v>49</v>
      </c>
      <c r="R4" s="267"/>
    </row>
    <row r="5" spans="1:18" ht="18" customHeight="1">
      <c r="A5" s="115">
        <v>1</v>
      </c>
      <c r="B5" s="2">
        <v>119</v>
      </c>
      <c r="C5" s="2" t="s">
        <v>41</v>
      </c>
      <c r="D5" s="231">
        <v>27</v>
      </c>
      <c r="E5" s="232">
        <v>33</v>
      </c>
      <c r="F5" s="235">
        <v>18</v>
      </c>
      <c r="G5" s="233">
        <f aca="true" t="shared" si="0" ref="G5:G35">SUM(D5:F5)</f>
        <v>78</v>
      </c>
      <c r="H5" s="112">
        <v>48</v>
      </c>
      <c r="I5" s="15">
        <v>40.5</v>
      </c>
      <c r="J5" s="15">
        <v>24</v>
      </c>
      <c r="K5" s="15">
        <v>15</v>
      </c>
      <c r="L5" s="114">
        <f aca="true" t="shared" si="1" ref="L5:L35">SUM(H5:K5)</f>
        <v>127.5</v>
      </c>
      <c r="M5" s="112">
        <v>117</v>
      </c>
      <c r="N5" s="15">
        <v>165</v>
      </c>
      <c r="O5" s="15">
        <v>144</v>
      </c>
      <c r="P5" s="15">
        <v>24</v>
      </c>
      <c r="Q5" s="114">
        <f aca="true" t="shared" si="2" ref="Q5:Q35">SUM(M5:P5)</f>
        <v>450</v>
      </c>
      <c r="R5" s="122">
        <f aca="true" t="shared" si="3" ref="R5:R35">SUM(G5,L5,Q5)</f>
        <v>655.5</v>
      </c>
    </row>
    <row r="6" spans="1:18" ht="18" customHeight="1">
      <c r="A6" s="115">
        <v>2</v>
      </c>
      <c r="B6" s="2">
        <v>24</v>
      </c>
      <c r="C6" s="2" t="s">
        <v>19</v>
      </c>
      <c r="D6" s="112"/>
      <c r="E6" s="187">
        <v>33</v>
      </c>
      <c r="F6" s="236">
        <v>33</v>
      </c>
      <c r="G6" s="233">
        <f t="shared" si="0"/>
        <v>66</v>
      </c>
      <c r="H6" s="112">
        <v>24</v>
      </c>
      <c r="I6" s="15">
        <v>96</v>
      </c>
      <c r="J6" s="187">
        <v>48</v>
      </c>
      <c r="K6" s="15"/>
      <c r="L6" s="114">
        <f t="shared" si="1"/>
        <v>168</v>
      </c>
      <c r="M6" s="228">
        <v>30</v>
      </c>
      <c r="N6" s="187">
        <v>81</v>
      </c>
      <c r="O6" s="187">
        <v>57</v>
      </c>
      <c r="P6" s="15">
        <v>9</v>
      </c>
      <c r="Q6" s="114">
        <f t="shared" si="2"/>
        <v>177</v>
      </c>
      <c r="R6" s="122">
        <f t="shared" si="3"/>
        <v>411</v>
      </c>
    </row>
    <row r="7" spans="1:18" ht="18" customHeight="1">
      <c r="A7" s="115">
        <v>3</v>
      </c>
      <c r="B7" s="2">
        <v>12</v>
      </c>
      <c r="C7" s="2" t="s">
        <v>85</v>
      </c>
      <c r="D7" s="112">
        <v>42</v>
      </c>
      <c r="E7" s="15">
        <v>9</v>
      </c>
      <c r="F7" s="236">
        <v>12</v>
      </c>
      <c r="G7" s="233">
        <f t="shared" si="0"/>
        <v>63</v>
      </c>
      <c r="H7" s="112">
        <v>66</v>
      </c>
      <c r="I7" s="15">
        <v>73</v>
      </c>
      <c r="J7" s="15">
        <v>66</v>
      </c>
      <c r="K7" s="15">
        <v>24</v>
      </c>
      <c r="L7" s="114">
        <f t="shared" si="1"/>
        <v>229</v>
      </c>
      <c r="M7" s="112">
        <v>6</v>
      </c>
      <c r="N7" s="15">
        <v>18</v>
      </c>
      <c r="O7" s="15">
        <v>12</v>
      </c>
      <c r="P7" s="15">
        <v>12</v>
      </c>
      <c r="Q7" s="114">
        <f t="shared" si="2"/>
        <v>48</v>
      </c>
      <c r="R7" s="122">
        <f t="shared" si="3"/>
        <v>340</v>
      </c>
    </row>
    <row r="8" spans="1:18" ht="18" customHeight="1">
      <c r="A8" s="115">
        <v>4</v>
      </c>
      <c r="B8" s="2">
        <v>103</v>
      </c>
      <c r="C8" s="2" t="s">
        <v>71</v>
      </c>
      <c r="D8" s="112"/>
      <c r="E8" s="15">
        <v>27</v>
      </c>
      <c r="F8" s="236">
        <v>24</v>
      </c>
      <c r="G8" s="233">
        <f t="shared" si="0"/>
        <v>51</v>
      </c>
      <c r="H8" s="112">
        <v>30</v>
      </c>
      <c r="I8" s="15">
        <v>60</v>
      </c>
      <c r="J8" s="15">
        <v>39</v>
      </c>
      <c r="K8" s="15">
        <v>39</v>
      </c>
      <c r="L8" s="114">
        <f t="shared" si="1"/>
        <v>168</v>
      </c>
      <c r="M8" s="112"/>
      <c r="N8" s="15">
        <v>9</v>
      </c>
      <c r="O8" s="15">
        <v>18</v>
      </c>
      <c r="P8" s="15">
        <v>15</v>
      </c>
      <c r="Q8" s="114">
        <f t="shared" si="2"/>
        <v>42</v>
      </c>
      <c r="R8" s="122">
        <f t="shared" si="3"/>
        <v>261</v>
      </c>
    </row>
    <row r="9" spans="1:18" ht="18" customHeight="1">
      <c r="A9" s="115">
        <v>5</v>
      </c>
      <c r="B9" s="2">
        <v>9</v>
      </c>
      <c r="C9" s="2" t="s">
        <v>13</v>
      </c>
      <c r="D9" s="112">
        <v>45</v>
      </c>
      <c r="E9" s="15"/>
      <c r="F9" s="236"/>
      <c r="G9" s="233">
        <f t="shared" si="0"/>
        <v>45</v>
      </c>
      <c r="H9" s="112">
        <v>102</v>
      </c>
      <c r="I9" s="15"/>
      <c r="J9" s="15"/>
      <c r="K9" s="15"/>
      <c r="L9" s="114">
        <f t="shared" si="1"/>
        <v>102</v>
      </c>
      <c r="M9" s="112">
        <v>87</v>
      </c>
      <c r="N9" s="15"/>
      <c r="O9" s="15"/>
      <c r="P9" s="15"/>
      <c r="Q9" s="114">
        <f t="shared" si="2"/>
        <v>87</v>
      </c>
      <c r="R9" s="122">
        <f t="shared" si="3"/>
        <v>234</v>
      </c>
    </row>
    <row r="10" spans="1:18" ht="18" customHeight="1">
      <c r="A10" s="115">
        <v>6</v>
      </c>
      <c r="B10" s="2">
        <v>121</v>
      </c>
      <c r="C10" s="2" t="s">
        <v>42</v>
      </c>
      <c r="D10" s="112"/>
      <c r="E10" s="15"/>
      <c r="F10" s="236"/>
      <c r="G10" s="233">
        <f t="shared" si="0"/>
        <v>0</v>
      </c>
      <c r="H10" s="112">
        <v>30</v>
      </c>
      <c r="I10" s="15"/>
      <c r="J10" s="15"/>
      <c r="K10" s="15">
        <v>9</v>
      </c>
      <c r="L10" s="114">
        <f t="shared" si="1"/>
        <v>39</v>
      </c>
      <c r="M10" s="112">
        <v>39</v>
      </c>
      <c r="N10" s="15">
        <v>15</v>
      </c>
      <c r="O10" s="15">
        <v>24</v>
      </c>
      <c r="P10" s="15">
        <v>24</v>
      </c>
      <c r="Q10" s="114">
        <f t="shared" si="2"/>
        <v>102</v>
      </c>
      <c r="R10" s="122">
        <f t="shared" si="3"/>
        <v>141</v>
      </c>
    </row>
    <row r="11" spans="1:18" ht="18" customHeight="1">
      <c r="A11" s="115">
        <v>7</v>
      </c>
      <c r="B11" s="2">
        <v>49</v>
      </c>
      <c r="C11" s="2" t="s">
        <v>31</v>
      </c>
      <c r="D11" s="112">
        <v>27</v>
      </c>
      <c r="E11" s="15"/>
      <c r="F11" s="236">
        <v>6</v>
      </c>
      <c r="G11" s="233">
        <f t="shared" si="0"/>
        <v>33</v>
      </c>
      <c r="H11" s="112">
        <v>9</v>
      </c>
      <c r="I11" s="15">
        <v>11</v>
      </c>
      <c r="J11" s="15">
        <v>9</v>
      </c>
      <c r="K11" s="15"/>
      <c r="L11" s="114">
        <f t="shared" si="1"/>
        <v>29</v>
      </c>
      <c r="M11" s="112">
        <v>21</v>
      </c>
      <c r="N11" s="15"/>
      <c r="O11" s="15"/>
      <c r="P11" s="15">
        <v>18</v>
      </c>
      <c r="Q11" s="114">
        <f t="shared" si="2"/>
        <v>39</v>
      </c>
      <c r="R11" s="122">
        <f t="shared" si="3"/>
        <v>101</v>
      </c>
    </row>
    <row r="12" spans="1:18" ht="18" customHeight="1">
      <c r="A12" s="115">
        <v>8</v>
      </c>
      <c r="B12" s="2">
        <v>132</v>
      </c>
      <c r="C12" s="2" t="s">
        <v>43</v>
      </c>
      <c r="D12" s="112"/>
      <c r="E12" s="15">
        <v>6</v>
      </c>
      <c r="F12" s="236">
        <v>21</v>
      </c>
      <c r="G12" s="233">
        <f t="shared" si="0"/>
        <v>27</v>
      </c>
      <c r="H12" s="112"/>
      <c r="I12" s="15">
        <v>18</v>
      </c>
      <c r="J12" s="15">
        <v>12</v>
      </c>
      <c r="K12" s="15"/>
      <c r="L12" s="114">
        <f t="shared" si="1"/>
        <v>30</v>
      </c>
      <c r="M12" s="112"/>
      <c r="N12" s="15">
        <v>9</v>
      </c>
      <c r="O12" s="15">
        <v>15</v>
      </c>
      <c r="P12" s="15">
        <v>6</v>
      </c>
      <c r="Q12" s="114">
        <f t="shared" si="2"/>
        <v>30</v>
      </c>
      <c r="R12" s="122">
        <f t="shared" si="3"/>
        <v>87</v>
      </c>
    </row>
    <row r="13" spans="1:18" ht="18" customHeight="1">
      <c r="A13" s="115">
        <v>9</v>
      </c>
      <c r="B13" s="2">
        <v>60</v>
      </c>
      <c r="C13" s="2" t="s">
        <v>34</v>
      </c>
      <c r="D13" s="112"/>
      <c r="E13" s="15"/>
      <c r="F13" s="236"/>
      <c r="G13" s="233">
        <f t="shared" si="0"/>
        <v>0</v>
      </c>
      <c r="H13" s="112"/>
      <c r="I13" s="15">
        <v>15</v>
      </c>
      <c r="J13" s="15">
        <v>21</v>
      </c>
      <c r="K13" s="15"/>
      <c r="L13" s="114">
        <f t="shared" si="1"/>
        <v>36</v>
      </c>
      <c r="M13" s="112"/>
      <c r="N13" s="15">
        <v>21</v>
      </c>
      <c r="O13" s="15">
        <v>24</v>
      </c>
      <c r="P13" s="15"/>
      <c r="Q13" s="114">
        <f t="shared" si="2"/>
        <v>45</v>
      </c>
      <c r="R13" s="122">
        <f t="shared" si="3"/>
        <v>81</v>
      </c>
    </row>
    <row r="14" spans="1:18" ht="18" customHeight="1">
      <c r="A14" s="115">
        <v>10</v>
      </c>
      <c r="B14" s="2">
        <v>23</v>
      </c>
      <c r="C14" s="2" t="s">
        <v>18</v>
      </c>
      <c r="D14" s="112"/>
      <c r="E14" s="15"/>
      <c r="F14" s="236"/>
      <c r="G14" s="233">
        <f t="shared" si="0"/>
        <v>0</v>
      </c>
      <c r="H14" s="112">
        <v>20</v>
      </c>
      <c r="I14" s="15"/>
      <c r="J14" s="15"/>
      <c r="K14" s="15"/>
      <c r="L14" s="114">
        <f t="shared" si="1"/>
        <v>20</v>
      </c>
      <c r="M14" s="112">
        <v>51</v>
      </c>
      <c r="N14" s="15"/>
      <c r="O14" s="15"/>
      <c r="P14" s="15"/>
      <c r="Q14" s="114">
        <f t="shared" si="2"/>
        <v>51</v>
      </c>
      <c r="R14" s="122">
        <f t="shared" si="3"/>
        <v>71</v>
      </c>
    </row>
    <row r="15" spans="1:18" ht="18" customHeight="1">
      <c r="A15" s="115">
        <v>11</v>
      </c>
      <c r="B15" s="2">
        <v>57</v>
      </c>
      <c r="C15" s="2" t="s">
        <v>123</v>
      </c>
      <c r="D15" s="112"/>
      <c r="E15" s="15"/>
      <c r="F15" s="236"/>
      <c r="G15" s="233">
        <f t="shared" si="0"/>
        <v>0</v>
      </c>
      <c r="H15" s="112"/>
      <c r="I15" s="15">
        <v>48</v>
      </c>
      <c r="J15" s="15">
        <v>9</v>
      </c>
      <c r="K15" s="15"/>
      <c r="L15" s="114">
        <f t="shared" si="1"/>
        <v>57</v>
      </c>
      <c r="M15" s="112"/>
      <c r="N15" s="15">
        <v>12</v>
      </c>
      <c r="O15" s="15"/>
      <c r="P15" s="15"/>
      <c r="Q15" s="114">
        <f t="shared" si="2"/>
        <v>12</v>
      </c>
      <c r="R15" s="122">
        <f t="shared" si="3"/>
        <v>69</v>
      </c>
    </row>
    <row r="16" spans="1:18" ht="18" customHeight="1">
      <c r="A16" s="115">
        <v>12</v>
      </c>
      <c r="B16" s="2">
        <v>116</v>
      </c>
      <c r="C16" s="2" t="s">
        <v>40</v>
      </c>
      <c r="D16" s="112"/>
      <c r="E16" s="15">
        <v>9</v>
      </c>
      <c r="F16" s="236">
        <v>21</v>
      </c>
      <c r="G16" s="233">
        <f t="shared" si="0"/>
        <v>30</v>
      </c>
      <c r="H16" s="112"/>
      <c r="I16" s="15">
        <v>22.5</v>
      </c>
      <c r="J16" s="15">
        <v>9</v>
      </c>
      <c r="K16" s="15"/>
      <c r="L16" s="114">
        <f t="shared" si="1"/>
        <v>31.5</v>
      </c>
      <c r="M16" s="112"/>
      <c r="N16" s="15"/>
      <c r="O16" s="15"/>
      <c r="P16" s="15"/>
      <c r="Q16" s="114">
        <f t="shared" si="2"/>
        <v>0</v>
      </c>
      <c r="R16" s="122">
        <f t="shared" si="3"/>
        <v>61.5</v>
      </c>
    </row>
    <row r="17" spans="1:18" ht="18" customHeight="1">
      <c r="A17" s="115">
        <v>13</v>
      </c>
      <c r="B17" s="2">
        <v>133</v>
      </c>
      <c r="C17" s="2" t="s">
        <v>76</v>
      </c>
      <c r="D17" s="112"/>
      <c r="E17" s="15"/>
      <c r="F17" s="236"/>
      <c r="G17" s="233">
        <f t="shared" si="0"/>
        <v>0</v>
      </c>
      <c r="H17" s="112"/>
      <c r="I17" s="15"/>
      <c r="J17" s="15"/>
      <c r="K17" s="15"/>
      <c r="L17" s="114">
        <f t="shared" si="1"/>
        <v>0</v>
      </c>
      <c r="M17" s="112"/>
      <c r="N17" s="15">
        <v>27</v>
      </c>
      <c r="O17" s="15">
        <v>21</v>
      </c>
      <c r="P17" s="15">
        <v>12</v>
      </c>
      <c r="Q17" s="114">
        <f t="shared" si="2"/>
        <v>60</v>
      </c>
      <c r="R17" s="122">
        <f t="shared" si="3"/>
        <v>60</v>
      </c>
    </row>
    <row r="18" spans="1:18" ht="18" customHeight="1">
      <c r="A18" s="115">
        <v>14</v>
      </c>
      <c r="B18" s="2">
        <v>52</v>
      </c>
      <c r="C18" s="2" t="s">
        <v>32</v>
      </c>
      <c r="D18" s="112"/>
      <c r="E18" s="15">
        <v>12</v>
      </c>
      <c r="F18" s="236">
        <v>12</v>
      </c>
      <c r="G18" s="233">
        <f t="shared" si="0"/>
        <v>24</v>
      </c>
      <c r="H18" s="112">
        <v>6</v>
      </c>
      <c r="I18" s="15"/>
      <c r="J18" s="15"/>
      <c r="K18" s="15"/>
      <c r="L18" s="114">
        <f t="shared" si="1"/>
        <v>6</v>
      </c>
      <c r="M18" s="112">
        <v>12</v>
      </c>
      <c r="N18" s="15"/>
      <c r="O18" s="15"/>
      <c r="P18" s="15">
        <v>6</v>
      </c>
      <c r="Q18" s="114">
        <f t="shared" si="2"/>
        <v>18</v>
      </c>
      <c r="R18" s="122">
        <f t="shared" si="3"/>
        <v>48</v>
      </c>
    </row>
    <row r="19" spans="1:18" ht="18" customHeight="1">
      <c r="A19" s="115" t="s">
        <v>132</v>
      </c>
      <c r="B19" s="2">
        <v>11</v>
      </c>
      <c r="C19" s="2" t="s">
        <v>124</v>
      </c>
      <c r="D19" s="112"/>
      <c r="E19" s="15"/>
      <c r="F19" s="236"/>
      <c r="G19" s="114">
        <f t="shared" si="0"/>
        <v>0</v>
      </c>
      <c r="H19" s="15"/>
      <c r="I19" s="15"/>
      <c r="J19" s="15"/>
      <c r="K19" s="15"/>
      <c r="L19" s="114">
        <f t="shared" si="1"/>
        <v>0</v>
      </c>
      <c r="M19" s="15">
        <v>33</v>
      </c>
      <c r="N19" s="15"/>
      <c r="O19" s="15">
        <v>6</v>
      </c>
      <c r="P19" s="15">
        <v>9</v>
      </c>
      <c r="Q19" s="114">
        <f t="shared" si="2"/>
        <v>48</v>
      </c>
      <c r="R19" s="122">
        <f t="shared" si="3"/>
        <v>48</v>
      </c>
    </row>
    <row r="20" spans="1:18" ht="18" customHeight="1">
      <c r="A20" s="115" t="s">
        <v>132</v>
      </c>
      <c r="B20" s="2">
        <v>185</v>
      </c>
      <c r="C20" s="2" t="s">
        <v>155</v>
      </c>
      <c r="D20" s="112"/>
      <c r="E20" s="15"/>
      <c r="F20" s="236"/>
      <c r="G20" s="114">
        <f t="shared" si="0"/>
        <v>0</v>
      </c>
      <c r="H20" s="15"/>
      <c r="I20" s="15"/>
      <c r="J20" s="15"/>
      <c r="K20" s="15"/>
      <c r="L20" s="114">
        <f t="shared" si="1"/>
        <v>0</v>
      </c>
      <c r="M20" s="15"/>
      <c r="N20" s="15">
        <v>21</v>
      </c>
      <c r="O20" s="15">
        <v>27</v>
      </c>
      <c r="P20" s="15"/>
      <c r="Q20" s="114">
        <f t="shared" si="2"/>
        <v>48</v>
      </c>
      <c r="R20" s="229">
        <f t="shared" si="3"/>
        <v>48</v>
      </c>
    </row>
    <row r="21" spans="1:18" ht="18" customHeight="1">
      <c r="A21" s="115">
        <v>17</v>
      </c>
      <c r="B21" s="2">
        <v>64</v>
      </c>
      <c r="C21" s="2" t="s">
        <v>35</v>
      </c>
      <c r="D21" s="112"/>
      <c r="E21" s="15">
        <v>9</v>
      </c>
      <c r="F21" s="236">
        <v>18</v>
      </c>
      <c r="G21" s="233">
        <f t="shared" si="0"/>
        <v>27</v>
      </c>
      <c r="H21" s="112"/>
      <c r="I21" s="15">
        <v>6</v>
      </c>
      <c r="J21" s="15"/>
      <c r="K21" s="15"/>
      <c r="L21" s="114">
        <f t="shared" si="1"/>
        <v>6</v>
      </c>
      <c r="M21" s="112"/>
      <c r="N21" s="15"/>
      <c r="O21" s="15"/>
      <c r="P21" s="15"/>
      <c r="Q21" s="114">
        <f t="shared" si="2"/>
        <v>0</v>
      </c>
      <c r="R21" s="122">
        <f t="shared" si="3"/>
        <v>33</v>
      </c>
    </row>
    <row r="22" spans="1:18" ht="18" customHeight="1">
      <c r="A22" s="115" t="s">
        <v>132</v>
      </c>
      <c r="B22" s="2">
        <v>129</v>
      </c>
      <c r="C22" s="2" t="s">
        <v>141</v>
      </c>
      <c r="D22" s="112"/>
      <c r="E22" s="15"/>
      <c r="F22" s="236"/>
      <c r="G22" s="233">
        <f t="shared" si="0"/>
        <v>0</v>
      </c>
      <c r="H22" s="112">
        <v>6</v>
      </c>
      <c r="I22" s="15">
        <v>12</v>
      </c>
      <c r="J22" s="15"/>
      <c r="K22" s="15"/>
      <c r="L22" s="114">
        <f t="shared" si="1"/>
        <v>18</v>
      </c>
      <c r="M22" s="112">
        <v>9</v>
      </c>
      <c r="N22" s="15" t="s">
        <v>132</v>
      </c>
      <c r="O22" s="15">
        <v>6</v>
      </c>
      <c r="P22" s="15"/>
      <c r="Q22" s="114">
        <f t="shared" si="2"/>
        <v>15</v>
      </c>
      <c r="R22" s="122">
        <f t="shared" si="3"/>
        <v>33</v>
      </c>
    </row>
    <row r="23" spans="1:18" ht="18" customHeight="1">
      <c r="A23" s="115">
        <v>19</v>
      </c>
      <c r="B23" s="2">
        <v>66</v>
      </c>
      <c r="C23" s="2" t="s">
        <v>36</v>
      </c>
      <c r="D23" s="112"/>
      <c r="E23" s="15"/>
      <c r="F23" s="236"/>
      <c r="G23" s="233">
        <f t="shared" si="0"/>
        <v>0</v>
      </c>
      <c r="H23" s="112">
        <v>30</v>
      </c>
      <c r="I23" s="15"/>
      <c r="J23" s="15"/>
      <c r="K23" s="15"/>
      <c r="L23" s="114">
        <f t="shared" si="1"/>
        <v>30</v>
      </c>
      <c r="M23" s="112"/>
      <c r="N23" s="15"/>
      <c r="O23" s="15"/>
      <c r="P23" s="15"/>
      <c r="Q23" s="114">
        <f t="shared" si="2"/>
        <v>0</v>
      </c>
      <c r="R23" s="122">
        <f t="shared" si="3"/>
        <v>30</v>
      </c>
    </row>
    <row r="24" spans="1:18" ht="18" customHeight="1">
      <c r="A24" s="115">
        <v>20</v>
      </c>
      <c r="B24" s="2">
        <v>30</v>
      </c>
      <c r="C24" s="2" t="s">
        <v>63</v>
      </c>
      <c r="D24" s="112"/>
      <c r="E24" s="15"/>
      <c r="F24" s="236"/>
      <c r="G24" s="233">
        <f t="shared" si="0"/>
        <v>0</v>
      </c>
      <c r="H24" s="112"/>
      <c r="I24" s="15"/>
      <c r="J24" s="15"/>
      <c r="K24" s="15">
        <v>6</v>
      </c>
      <c r="L24" s="114">
        <f t="shared" si="1"/>
        <v>6</v>
      </c>
      <c r="M24" s="112"/>
      <c r="N24" s="15">
        <v>9</v>
      </c>
      <c r="O24" s="15">
        <v>12</v>
      </c>
      <c r="P24" s="15"/>
      <c r="Q24" s="114">
        <f t="shared" si="2"/>
        <v>21</v>
      </c>
      <c r="R24" s="122">
        <f t="shared" si="3"/>
        <v>27</v>
      </c>
    </row>
    <row r="25" spans="1:18" ht="18" customHeight="1">
      <c r="A25" s="115">
        <v>21</v>
      </c>
      <c r="B25" s="2">
        <v>39</v>
      </c>
      <c r="C25" s="2" t="s">
        <v>23</v>
      </c>
      <c r="D25" s="112"/>
      <c r="E25" s="15">
        <v>12</v>
      </c>
      <c r="F25" s="236">
        <v>12</v>
      </c>
      <c r="G25" s="233">
        <f t="shared" si="0"/>
        <v>24</v>
      </c>
      <c r="H25" s="112"/>
      <c r="I25" s="15"/>
      <c r="J25" s="15"/>
      <c r="K25" s="15"/>
      <c r="L25" s="114">
        <f t="shared" si="1"/>
        <v>0</v>
      </c>
      <c r="M25" s="112"/>
      <c r="N25" s="15"/>
      <c r="O25" s="15"/>
      <c r="P25" s="15"/>
      <c r="Q25" s="114">
        <f t="shared" si="2"/>
        <v>0</v>
      </c>
      <c r="R25" s="122">
        <f t="shared" si="3"/>
        <v>24</v>
      </c>
    </row>
    <row r="26" spans="1:18" ht="18" customHeight="1">
      <c r="A26" s="115">
        <v>22</v>
      </c>
      <c r="B26" s="2">
        <v>42</v>
      </c>
      <c r="C26" s="2" t="s">
        <v>24</v>
      </c>
      <c r="D26" s="112">
        <v>12</v>
      </c>
      <c r="E26" s="15"/>
      <c r="F26" s="236"/>
      <c r="G26" s="233">
        <f t="shared" si="0"/>
        <v>12</v>
      </c>
      <c r="H26" s="112">
        <v>9</v>
      </c>
      <c r="I26" s="15"/>
      <c r="J26" s="15"/>
      <c r="K26" s="15"/>
      <c r="L26" s="114">
        <f t="shared" si="1"/>
        <v>9</v>
      </c>
      <c r="M26" s="112"/>
      <c r="N26" s="15"/>
      <c r="O26" s="15"/>
      <c r="P26" s="15"/>
      <c r="Q26" s="114">
        <f t="shared" si="2"/>
        <v>0</v>
      </c>
      <c r="R26" s="122">
        <f t="shared" si="3"/>
        <v>21</v>
      </c>
    </row>
    <row r="27" spans="1:18" ht="18" customHeight="1">
      <c r="A27" s="115">
        <v>23</v>
      </c>
      <c r="B27" s="2">
        <v>10</v>
      </c>
      <c r="C27" s="2" t="s">
        <v>14</v>
      </c>
      <c r="D27" s="112"/>
      <c r="E27" s="15"/>
      <c r="F27" s="236"/>
      <c r="G27" s="233">
        <f t="shared" si="0"/>
        <v>0</v>
      </c>
      <c r="H27" s="112">
        <v>9</v>
      </c>
      <c r="I27" s="15"/>
      <c r="J27" s="15"/>
      <c r="K27" s="15"/>
      <c r="L27" s="114">
        <f t="shared" si="1"/>
        <v>9</v>
      </c>
      <c r="M27" s="112">
        <v>9</v>
      </c>
      <c r="N27" s="15"/>
      <c r="O27" s="15"/>
      <c r="P27" s="15"/>
      <c r="Q27" s="114">
        <f t="shared" si="2"/>
        <v>9</v>
      </c>
      <c r="R27" s="122">
        <f t="shared" si="3"/>
        <v>18</v>
      </c>
    </row>
    <row r="28" spans="1:18" ht="18" customHeight="1">
      <c r="A28" s="115">
        <v>24</v>
      </c>
      <c r="B28" s="2">
        <v>43</v>
      </c>
      <c r="C28" s="2" t="s">
        <v>25</v>
      </c>
      <c r="D28" s="112"/>
      <c r="E28" s="15"/>
      <c r="F28" s="236"/>
      <c r="G28" s="233">
        <f t="shared" si="0"/>
        <v>0</v>
      </c>
      <c r="H28" s="112"/>
      <c r="I28" s="15"/>
      <c r="J28" s="15"/>
      <c r="K28" s="15"/>
      <c r="L28" s="114">
        <f t="shared" si="1"/>
        <v>0</v>
      </c>
      <c r="M28" s="112">
        <v>15</v>
      </c>
      <c r="N28" s="15"/>
      <c r="O28" s="15"/>
      <c r="P28" s="15"/>
      <c r="Q28" s="114">
        <f t="shared" si="2"/>
        <v>15</v>
      </c>
      <c r="R28" s="122">
        <f t="shared" si="3"/>
        <v>15</v>
      </c>
    </row>
    <row r="29" spans="1:18" ht="18" customHeight="1">
      <c r="A29" s="115">
        <v>25</v>
      </c>
      <c r="B29" s="2">
        <v>61</v>
      </c>
      <c r="C29" s="2" t="s">
        <v>78</v>
      </c>
      <c r="D29" s="112"/>
      <c r="E29" s="15"/>
      <c r="F29" s="236"/>
      <c r="G29" s="233">
        <f t="shared" si="0"/>
        <v>0</v>
      </c>
      <c r="H29" s="112"/>
      <c r="I29" s="15"/>
      <c r="J29" s="15">
        <v>6</v>
      </c>
      <c r="K29" s="15">
        <v>6</v>
      </c>
      <c r="L29" s="114">
        <f t="shared" si="1"/>
        <v>12</v>
      </c>
      <c r="M29" s="112"/>
      <c r="N29" s="15"/>
      <c r="O29" s="15"/>
      <c r="P29" s="15"/>
      <c r="Q29" s="114">
        <f t="shared" si="2"/>
        <v>0</v>
      </c>
      <c r="R29" s="122">
        <f t="shared" si="3"/>
        <v>12</v>
      </c>
    </row>
    <row r="30" spans="1:18" ht="18" customHeight="1">
      <c r="A30" s="115" t="s">
        <v>132</v>
      </c>
      <c r="B30" s="2">
        <v>1</v>
      </c>
      <c r="C30" s="2" t="s">
        <v>10</v>
      </c>
      <c r="D30" s="112"/>
      <c r="E30" s="15"/>
      <c r="F30" s="236">
        <v>12</v>
      </c>
      <c r="G30" s="233">
        <f t="shared" si="0"/>
        <v>12</v>
      </c>
      <c r="H30" s="112"/>
      <c r="I30" s="15"/>
      <c r="J30" s="15"/>
      <c r="K30" s="15"/>
      <c r="L30" s="114">
        <f t="shared" si="1"/>
        <v>0</v>
      </c>
      <c r="M30" s="112"/>
      <c r="N30" s="15"/>
      <c r="O30" s="15"/>
      <c r="P30" s="113"/>
      <c r="Q30" s="114">
        <f t="shared" si="2"/>
        <v>0</v>
      </c>
      <c r="R30" s="122">
        <f t="shared" si="3"/>
        <v>12</v>
      </c>
    </row>
    <row r="31" spans="1:18" ht="18" customHeight="1">
      <c r="A31" s="115" t="s">
        <v>132</v>
      </c>
      <c r="B31" s="2">
        <v>36</v>
      </c>
      <c r="C31" s="2" t="s">
        <v>22</v>
      </c>
      <c r="D31" s="112"/>
      <c r="E31" s="15"/>
      <c r="F31" s="236"/>
      <c r="G31" s="233">
        <f t="shared" si="0"/>
        <v>0</v>
      </c>
      <c r="H31" s="112">
        <v>12</v>
      </c>
      <c r="I31" s="15"/>
      <c r="J31" s="15"/>
      <c r="K31" s="15"/>
      <c r="L31" s="114">
        <f t="shared" si="1"/>
        <v>12</v>
      </c>
      <c r="M31" s="112"/>
      <c r="N31" s="15"/>
      <c r="O31" s="15"/>
      <c r="P31" s="15"/>
      <c r="Q31" s="114">
        <f t="shared" si="2"/>
        <v>0</v>
      </c>
      <c r="R31" s="122">
        <f t="shared" si="3"/>
        <v>12</v>
      </c>
    </row>
    <row r="32" spans="1:18" ht="18" customHeight="1">
      <c r="A32" s="115">
        <v>28</v>
      </c>
      <c r="B32" s="2">
        <v>14</v>
      </c>
      <c r="C32" s="2" t="s">
        <v>16</v>
      </c>
      <c r="D32" s="112"/>
      <c r="E32" s="15"/>
      <c r="F32" s="236"/>
      <c r="G32" s="233">
        <f t="shared" si="0"/>
        <v>0</v>
      </c>
      <c r="H32" s="112"/>
      <c r="I32" s="15"/>
      <c r="J32" s="15"/>
      <c r="K32" s="15">
        <v>9</v>
      </c>
      <c r="L32" s="114">
        <f t="shared" si="1"/>
        <v>9</v>
      </c>
      <c r="M32" s="112"/>
      <c r="N32" s="15"/>
      <c r="O32" s="15"/>
      <c r="P32" s="15"/>
      <c r="Q32" s="114">
        <f t="shared" si="2"/>
        <v>0</v>
      </c>
      <c r="R32" s="122">
        <f t="shared" si="3"/>
        <v>9</v>
      </c>
    </row>
    <row r="33" spans="1:18" ht="18" customHeight="1">
      <c r="A33" s="115">
        <v>29</v>
      </c>
      <c r="B33" s="2">
        <v>63</v>
      </c>
      <c r="C33" s="2" t="s">
        <v>82</v>
      </c>
      <c r="D33" s="112"/>
      <c r="E33" s="15"/>
      <c r="F33" s="236"/>
      <c r="G33" s="233">
        <f t="shared" si="0"/>
        <v>0</v>
      </c>
      <c r="H33" s="112"/>
      <c r="I33" s="15">
        <v>6</v>
      </c>
      <c r="J33" s="15"/>
      <c r="K33" s="15"/>
      <c r="L33" s="114">
        <f t="shared" si="1"/>
        <v>6</v>
      </c>
      <c r="M33" s="112"/>
      <c r="N33" s="15"/>
      <c r="O33" s="15"/>
      <c r="P33" s="15"/>
      <c r="Q33" s="114">
        <f t="shared" si="2"/>
        <v>0</v>
      </c>
      <c r="R33" s="122">
        <f t="shared" si="3"/>
        <v>6</v>
      </c>
    </row>
    <row r="34" spans="1:18" ht="18" customHeight="1">
      <c r="A34" s="115" t="s">
        <v>132</v>
      </c>
      <c r="B34" s="2">
        <v>187</v>
      </c>
      <c r="C34" s="2" t="s">
        <v>157</v>
      </c>
      <c r="D34" s="112"/>
      <c r="E34" s="15"/>
      <c r="F34" s="236"/>
      <c r="G34" s="233">
        <f t="shared" si="0"/>
        <v>0</v>
      </c>
      <c r="H34" s="112"/>
      <c r="I34" s="15"/>
      <c r="J34" s="15"/>
      <c r="K34" s="15"/>
      <c r="L34" s="114">
        <f t="shared" si="1"/>
        <v>0</v>
      </c>
      <c r="M34" s="112">
        <v>6</v>
      </c>
      <c r="N34" s="15"/>
      <c r="O34" s="15"/>
      <c r="P34" s="15"/>
      <c r="Q34" s="114">
        <f t="shared" si="2"/>
        <v>6</v>
      </c>
      <c r="R34" s="122">
        <f t="shared" si="3"/>
        <v>6</v>
      </c>
    </row>
    <row r="35" spans="1:18" ht="18" customHeight="1" thickBot="1">
      <c r="A35" s="230">
        <v>31</v>
      </c>
      <c r="B35" s="88">
        <v>46</v>
      </c>
      <c r="C35" s="88" t="s">
        <v>28</v>
      </c>
      <c r="D35" s="173"/>
      <c r="E35" s="174"/>
      <c r="F35" s="237"/>
      <c r="G35" s="234">
        <f t="shared" si="0"/>
        <v>0</v>
      </c>
      <c r="H35" s="173">
        <v>4</v>
      </c>
      <c r="I35" s="174"/>
      <c r="J35" s="174"/>
      <c r="K35" s="174"/>
      <c r="L35" s="175">
        <f t="shared" si="1"/>
        <v>4</v>
      </c>
      <c r="M35" s="173"/>
      <c r="N35" s="174"/>
      <c r="O35" s="174"/>
      <c r="P35" s="174"/>
      <c r="Q35" s="175">
        <f t="shared" si="2"/>
        <v>0</v>
      </c>
      <c r="R35" s="176">
        <f t="shared" si="3"/>
        <v>4</v>
      </c>
    </row>
    <row r="36" spans="2:18" ht="18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8" customHeight="1">
      <c r="A37" s="63"/>
      <c r="D37" s="71">
        <f>SUM(D5:D35)</f>
        <v>153</v>
      </c>
      <c r="E37" s="72">
        <f>SUM(E5:E35)</f>
        <v>150</v>
      </c>
      <c r="F37" s="71">
        <f>SUM(F5:F35)</f>
        <v>189</v>
      </c>
      <c r="G37" s="73">
        <f>SUM(D37:F37)</f>
        <v>492</v>
      </c>
      <c r="H37" s="52">
        <f>SUM(H5:H35)</f>
        <v>405</v>
      </c>
      <c r="I37" s="52">
        <f>SUM(I5:I35)</f>
        <v>408</v>
      </c>
      <c r="J37" s="52">
        <f>SUM(J5:J35)</f>
        <v>243</v>
      </c>
      <c r="K37" s="52">
        <f>SUM(K5:K35)</f>
        <v>108</v>
      </c>
      <c r="L37" s="73">
        <f>SUM(H37:K37)</f>
        <v>1164</v>
      </c>
      <c r="M37" s="52">
        <f>SUM(M5:M35)</f>
        <v>435</v>
      </c>
      <c r="N37" s="52">
        <f>SUM(N5:N35)</f>
        <v>387</v>
      </c>
      <c r="O37" s="74">
        <f>SUM(O5:O35)</f>
        <v>366</v>
      </c>
      <c r="P37" s="52">
        <f>SUM(P5:P35)</f>
        <v>135</v>
      </c>
      <c r="Q37" s="73">
        <f>SUM(M37:P37)</f>
        <v>1323</v>
      </c>
      <c r="R37" s="73">
        <f>SUM(G37,L37,Q37)</f>
        <v>2979</v>
      </c>
    </row>
    <row r="38" spans="1:18" ht="18" customHeight="1">
      <c r="A38" s="63"/>
      <c r="B38" s="2"/>
      <c r="C38" s="2"/>
      <c r="D38" s="15"/>
      <c r="E38" s="15"/>
      <c r="F38" s="15"/>
      <c r="G38" s="23"/>
      <c r="H38" s="15"/>
      <c r="I38" s="15"/>
      <c r="J38" s="15"/>
      <c r="K38" s="15"/>
      <c r="L38" s="23"/>
      <c r="M38" s="15"/>
      <c r="N38" s="15"/>
      <c r="O38" s="15"/>
      <c r="P38" s="15"/>
      <c r="Q38" s="23"/>
      <c r="R38" s="23"/>
    </row>
    <row r="39" spans="1:18" ht="18" customHeight="1">
      <c r="A39" s="260" t="s">
        <v>94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</row>
    <row r="40" spans="1:17" ht="18" customHeight="1">
      <c r="A40" s="63"/>
      <c r="B40" s="2"/>
      <c r="C40" s="2"/>
      <c r="D40" s="15"/>
      <c r="E40" s="15"/>
      <c r="F40" s="15"/>
      <c r="G40" s="23"/>
      <c r="H40" s="15"/>
      <c r="I40" s="15"/>
      <c r="J40" s="15"/>
      <c r="K40" s="15"/>
      <c r="L40" s="23"/>
      <c r="M40" s="15"/>
      <c r="N40" s="15"/>
      <c r="O40" s="15"/>
      <c r="P40" s="15"/>
      <c r="Q40" s="23"/>
    </row>
    <row r="41" spans="1:18" ht="18" customHeight="1">
      <c r="A41" s="63"/>
      <c r="B41" s="21"/>
      <c r="C41" s="22"/>
      <c r="D41" s="15"/>
      <c r="E41" s="15"/>
      <c r="F41" s="15"/>
      <c r="G41" s="23"/>
      <c r="H41" s="15"/>
      <c r="I41" s="15"/>
      <c r="J41" s="15"/>
      <c r="K41" s="15"/>
      <c r="L41" s="23"/>
      <c r="M41" s="15"/>
      <c r="N41" s="15"/>
      <c r="O41" s="15"/>
      <c r="P41" s="15"/>
      <c r="Q41" s="23"/>
      <c r="R41" s="23"/>
    </row>
    <row r="42" spans="1:18" ht="18" customHeight="1">
      <c r="A42" s="6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8" customHeight="1">
      <c r="A43" s="6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8" customHeight="1">
      <c r="A44" s="6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8" customHeight="1">
      <c r="A45" s="63"/>
      <c r="B45" s="2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5"/>
    </row>
    <row r="46" spans="1:17" ht="18" customHeight="1">
      <c r="A46" s="6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ht="18" customHeight="1">
      <c r="A47" s="63"/>
    </row>
    <row r="48" ht="18" customHeight="1">
      <c r="A48" s="63"/>
    </row>
    <row r="49" ht="18" customHeight="1">
      <c r="A49" s="63"/>
    </row>
    <row r="50" ht="18" customHeight="1">
      <c r="A50" s="63"/>
    </row>
    <row r="51" spans="1:4" ht="18" customHeight="1">
      <c r="A51" s="63"/>
      <c r="B51" s="21"/>
      <c r="C51" s="22"/>
      <c r="D51" s="15"/>
    </row>
    <row r="52" spans="2:4" ht="9" customHeight="1">
      <c r="B52" s="7"/>
      <c r="C52" s="7"/>
      <c r="D52" s="7"/>
    </row>
    <row r="53" ht="18" customHeight="1"/>
    <row r="54" ht="7.5" customHeight="1">
      <c r="A54" s="27"/>
    </row>
    <row r="55" ht="18" customHeight="1"/>
    <row r="56" ht="18" customHeight="1">
      <c r="A56" s="27"/>
    </row>
    <row r="57" ht="15" customHeight="1"/>
    <row r="58" ht="15" customHeight="1"/>
    <row r="59" ht="15" customHeight="1"/>
    <row r="60" ht="15" customHeight="1"/>
    <row r="61" spans="2:28" s="42" customFormat="1" ht="15" customHeight="1">
      <c r="B61" s="10"/>
      <c r="C61" s="1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4"/>
      <c r="T61" s="14"/>
      <c r="U61" s="14"/>
      <c r="V61" s="44"/>
      <c r="W61" s="14"/>
      <c r="X61" s="14"/>
      <c r="Y61" s="14"/>
      <c r="Z61" s="44"/>
      <c r="AA61" s="14"/>
      <c r="AB61" s="14"/>
    </row>
    <row r="67" ht="15" customHeight="1"/>
    <row r="68" ht="15" customHeight="1"/>
  </sheetData>
  <sheetProtection/>
  <mergeCells count="6">
    <mergeCell ref="A39:R39"/>
    <mergeCell ref="A1:R1"/>
    <mergeCell ref="D3:G3"/>
    <mergeCell ref="H3:L3"/>
    <mergeCell ref="M3:Q3"/>
    <mergeCell ref="R3:R4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E25" sqref="AE25"/>
    </sheetView>
  </sheetViews>
  <sheetFormatPr defaultColWidth="8.875" defaultRowHeight="12.75"/>
  <cols>
    <col min="1" max="1" width="5.125" style="26" customWidth="1"/>
    <col min="2" max="2" width="4.75390625" style="32" customWidth="1"/>
    <col min="3" max="3" width="9.75390625" style="33" customWidth="1"/>
    <col min="4" max="7" width="4.75390625" style="10" customWidth="1"/>
    <col min="8" max="8" width="4.75390625" style="8" customWidth="1"/>
    <col min="9" max="9" width="5.75390625" style="32" customWidth="1"/>
    <col min="10" max="14" width="4.75390625" style="8" customWidth="1"/>
    <col min="15" max="15" width="5.75390625" style="32" customWidth="1"/>
    <col min="16" max="16" width="9.25390625" style="32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4" width="8.875" style="7" customWidth="1"/>
    <col min="25" max="25" width="9.375" style="7" bestFit="1" customWidth="1"/>
    <col min="26" max="16384" width="8.875" style="7" customWidth="1"/>
  </cols>
  <sheetData>
    <row r="1" spans="1:16" ht="21.75" customHeight="1" thickBot="1">
      <c r="A1" s="271" t="s">
        <v>166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ht="15" customHeight="1">
      <c r="A2" s="67"/>
      <c r="B2" s="40"/>
      <c r="C2" s="185"/>
      <c r="D2" s="268" t="s">
        <v>142</v>
      </c>
      <c r="E2" s="268"/>
      <c r="F2" s="268"/>
      <c r="G2" s="268"/>
      <c r="H2" s="268"/>
      <c r="I2" s="268"/>
      <c r="J2" s="269" t="s">
        <v>143</v>
      </c>
      <c r="K2" s="268"/>
      <c r="L2" s="268"/>
      <c r="M2" s="268"/>
      <c r="N2" s="268"/>
      <c r="O2" s="270"/>
      <c r="P2" s="78" t="s">
        <v>112</v>
      </c>
    </row>
    <row r="3" spans="1:23" ht="19.5" customHeight="1">
      <c r="A3" s="76" t="s">
        <v>113</v>
      </c>
      <c r="B3" s="6" t="s">
        <v>72</v>
      </c>
      <c r="C3" s="183" t="s">
        <v>54</v>
      </c>
      <c r="D3" s="31" t="s">
        <v>0</v>
      </c>
      <c r="E3" s="31" t="s">
        <v>105</v>
      </c>
      <c r="F3" s="31" t="s">
        <v>2</v>
      </c>
      <c r="G3" s="31" t="s">
        <v>106</v>
      </c>
      <c r="H3" s="31" t="s">
        <v>107</v>
      </c>
      <c r="I3" s="77" t="s">
        <v>49</v>
      </c>
      <c r="J3" s="76" t="s">
        <v>0</v>
      </c>
      <c r="K3" s="31" t="s">
        <v>105</v>
      </c>
      <c r="L3" s="31" t="s">
        <v>2</v>
      </c>
      <c r="M3" s="31" t="s">
        <v>106</v>
      </c>
      <c r="N3" s="31" t="s">
        <v>107</v>
      </c>
      <c r="O3" s="177" t="s">
        <v>49</v>
      </c>
      <c r="P3" s="79" t="s">
        <v>49</v>
      </c>
      <c r="Q3" s="9" t="s">
        <v>3</v>
      </c>
      <c r="R3" s="8" t="s">
        <v>4</v>
      </c>
      <c r="S3" s="8" t="s">
        <v>5</v>
      </c>
      <c r="T3" s="8" t="s">
        <v>6</v>
      </c>
      <c r="U3" s="9" t="s">
        <v>7</v>
      </c>
      <c r="V3" s="8" t="s">
        <v>8</v>
      </c>
      <c r="W3" s="8" t="s">
        <v>9</v>
      </c>
    </row>
    <row r="4" spans="1:16" ht="15" customHeight="1">
      <c r="A4" s="85">
        <v>1</v>
      </c>
      <c r="B4" s="2">
        <v>12</v>
      </c>
      <c r="C4" s="2" t="s">
        <v>15</v>
      </c>
      <c r="D4" s="75">
        <v>8</v>
      </c>
      <c r="E4" s="31">
        <v>36</v>
      </c>
      <c r="F4" s="31">
        <v>18</v>
      </c>
      <c r="G4" s="31">
        <v>24</v>
      </c>
      <c r="H4" s="129">
        <v>10</v>
      </c>
      <c r="I4" s="150">
        <f aca="true" t="shared" si="0" ref="I4:I24">SUM(D4:H4)</f>
        <v>96</v>
      </c>
      <c r="J4" s="31">
        <v>26</v>
      </c>
      <c r="K4" s="31">
        <v>16</v>
      </c>
      <c r="L4" s="31">
        <v>8</v>
      </c>
      <c r="M4" s="31"/>
      <c r="N4" s="31"/>
      <c r="O4" s="150">
        <f aca="true" t="shared" si="1" ref="O4:O24">SUM(J4:N4)</f>
        <v>50</v>
      </c>
      <c r="P4" s="238">
        <f aca="true" t="shared" si="2" ref="P4:P24">I4+O4</f>
        <v>146</v>
      </c>
    </row>
    <row r="5" spans="1:16" ht="15" customHeight="1">
      <c r="A5" s="85">
        <v>2</v>
      </c>
      <c r="B5" s="2">
        <v>9</v>
      </c>
      <c r="C5" s="183" t="s">
        <v>13</v>
      </c>
      <c r="D5" s="75">
        <v>50</v>
      </c>
      <c r="E5" s="31">
        <v>16</v>
      </c>
      <c r="F5" s="31">
        <v>26</v>
      </c>
      <c r="G5" s="31">
        <v>38</v>
      </c>
      <c r="H5" s="129">
        <v>10</v>
      </c>
      <c r="I5" s="150">
        <f>SUM(D5:H5)</f>
        <v>140</v>
      </c>
      <c r="J5" s="75"/>
      <c r="K5" s="31"/>
      <c r="L5" s="31"/>
      <c r="M5" s="31"/>
      <c r="N5" s="129"/>
      <c r="O5" s="150">
        <f>SUM(J5:N5)</f>
        <v>0</v>
      </c>
      <c r="P5" s="132">
        <f>I5+O5</f>
        <v>140</v>
      </c>
    </row>
    <row r="6" spans="1:23" ht="15" customHeight="1">
      <c r="A6" s="85">
        <v>3</v>
      </c>
      <c r="B6" s="2">
        <v>103</v>
      </c>
      <c r="C6" s="183" t="s">
        <v>71</v>
      </c>
      <c r="D6" s="75"/>
      <c r="E6" s="31" t="s">
        <v>132</v>
      </c>
      <c r="F6" s="31">
        <v>8</v>
      </c>
      <c r="G6" s="31"/>
      <c r="H6" s="129">
        <v>20</v>
      </c>
      <c r="I6" s="150">
        <f t="shared" si="0"/>
        <v>28</v>
      </c>
      <c r="J6" s="75">
        <v>12</v>
      </c>
      <c r="K6" s="31"/>
      <c r="L6" s="31">
        <v>24</v>
      </c>
      <c r="M6" s="31"/>
      <c r="N6" s="129">
        <v>20</v>
      </c>
      <c r="O6" s="150">
        <f t="shared" si="1"/>
        <v>56</v>
      </c>
      <c r="P6" s="132">
        <f t="shared" si="2"/>
        <v>84</v>
      </c>
      <c r="Q6" s="9">
        <v>0</v>
      </c>
      <c r="R6" s="8">
        <v>0</v>
      </c>
      <c r="S6" s="8">
        <v>0</v>
      </c>
      <c r="T6" s="8">
        <v>0</v>
      </c>
      <c r="U6" s="9">
        <v>0</v>
      </c>
      <c r="V6" s="8">
        <v>0</v>
      </c>
      <c r="W6" s="8">
        <v>0</v>
      </c>
    </row>
    <row r="7" spans="1:16" ht="15" customHeight="1">
      <c r="A7" s="85">
        <v>4</v>
      </c>
      <c r="B7" s="2">
        <v>24</v>
      </c>
      <c r="C7" s="183" t="s">
        <v>19</v>
      </c>
      <c r="D7" s="75"/>
      <c r="E7" s="31"/>
      <c r="F7" s="31"/>
      <c r="G7" s="31"/>
      <c r="H7" s="129"/>
      <c r="I7" s="150">
        <f t="shared" si="0"/>
        <v>0</v>
      </c>
      <c r="J7" s="75"/>
      <c r="K7" s="31"/>
      <c r="L7" s="31">
        <v>32</v>
      </c>
      <c r="M7" s="31">
        <v>16</v>
      </c>
      <c r="N7" s="129">
        <v>22</v>
      </c>
      <c r="O7" s="150">
        <f t="shared" si="1"/>
        <v>70</v>
      </c>
      <c r="P7" s="132">
        <f t="shared" si="2"/>
        <v>70</v>
      </c>
    </row>
    <row r="8" spans="1:16" ht="15" customHeight="1">
      <c r="A8" s="85">
        <v>5</v>
      </c>
      <c r="B8" s="2">
        <v>116</v>
      </c>
      <c r="C8" s="183" t="s">
        <v>40</v>
      </c>
      <c r="D8" s="75"/>
      <c r="E8" s="31"/>
      <c r="F8" s="31"/>
      <c r="G8" s="31"/>
      <c r="H8" s="129"/>
      <c r="I8" s="150">
        <f>SUM(D8:H8)</f>
        <v>0</v>
      </c>
      <c r="J8" s="75"/>
      <c r="K8" s="31">
        <v>16</v>
      </c>
      <c r="L8" s="31">
        <v>28</v>
      </c>
      <c r="M8" s="31">
        <v>18</v>
      </c>
      <c r="N8" s="129"/>
      <c r="O8" s="150">
        <f>SUM(J8:N8)</f>
        <v>62</v>
      </c>
      <c r="P8" s="132">
        <f>I8+O8</f>
        <v>62</v>
      </c>
    </row>
    <row r="9" spans="1:16" ht="15" customHeight="1">
      <c r="A9" s="85">
        <v>6</v>
      </c>
      <c r="B9" s="2">
        <v>119</v>
      </c>
      <c r="C9" s="183" t="s">
        <v>41</v>
      </c>
      <c r="D9" s="75"/>
      <c r="E9" s="31">
        <v>20</v>
      </c>
      <c r="F9" s="31"/>
      <c r="G9" s="31">
        <v>10</v>
      </c>
      <c r="H9" s="129"/>
      <c r="I9" s="150">
        <f t="shared" si="0"/>
        <v>30</v>
      </c>
      <c r="J9" s="75">
        <v>22</v>
      </c>
      <c r="K9" s="31"/>
      <c r="L9" s="31"/>
      <c r="M9" s="31"/>
      <c r="N9" s="129"/>
      <c r="O9" s="150">
        <f t="shared" si="1"/>
        <v>22</v>
      </c>
      <c r="P9" s="132">
        <f t="shared" si="2"/>
        <v>52</v>
      </c>
    </row>
    <row r="10" spans="1:16" ht="15" customHeight="1">
      <c r="A10" s="85">
        <v>7</v>
      </c>
      <c r="B10" s="2">
        <v>121</v>
      </c>
      <c r="C10" s="183" t="s">
        <v>42</v>
      </c>
      <c r="D10" s="75">
        <v>8</v>
      </c>
      <c r="E10" s="31">
        <v>20</v>
      </c>
      <c r="F10" s="31">
        <v>8</v>
      </c>
      <c r="G10" s="31"/>
      <c r="H10" s="129"/>
      <c r="I10" s="150">
        <f aca="true" t="shared" si="3" ref="I10:I18">SUM(D10:H10)</f>
        <v>36</v>
      </c>
      <c r="J10" s="75"/>
      <c r="K10" s="31"/>
      <c r="L10" s="31">
        <v>12</v>
      </c>
      <c r="M10" s="31"/>
      <c r="N10" s="129"/>
      <c r="O10" s="150">
        <f aca="true" t="shared" si="4" ref="O10:O18">SUM(J10:N10)</f>
        <v>12</v>
      </c>
      <c r="P10" s="132">
        <f aca="true" t="shared" si="5" ref="P10:P18">I10+O10</f>
        <v>48</v>
      </c>
    </row>
    <row r="11" spans="1:16" ht="15" customHeight="1">
      <c r="A11" s="85">
        <v>8</v>
      </c>
      <c r="B11" s="2">
        <v>132</v>
      </c>
      <c r="C11" s="183" t="s">
        <v>43</v>
      </c>
      <c r="D11" s="75"/>
      <c r="E11" s="31"/>
      <c r="F11" s="31"/>
      <c r="G11" s="31"/>
      <c r="H11" s="129"/>
      <c r="I11" s="150">
        <f t="shared" si="3"/>
        <v>0</v>
      </c>
      <c r="J11" s="75"/>
      <c r="K11" s="31">
        <v>28</v>
      </c>
      <c r="L11" s="31">
        <v>8</v>
      </c>
      <c r="M11" s="31">
        <v>10</v>
      </c>
      <c r="N11" s="129"/>
      <c r="O11" s="150">
        <f t="shared" si="4"/>
        <v>46</v>
      </c>
      <c r="P11" s="132">
        <f t="shared" si="5"/>
        <v>46</v>
      </c>
    </row>
    <row r="12" spans="1:16" ht="15" customHeight="1">
      <c r="A12" s="85">
        <v>9</v>
      </c>
      <c r="B12" s="2">
        <v>49</v>
      </c>
      <c r="C12" s="183" t="s">
        <v>31</v>
      </c>
      <c r="D12" s="75">
        <v>8</v>
      </c>
      <c r="E12" s="31"/>
      <c r="F12" s="31">
        <v>10</v>
      </c>
      <c r="G12" s="31"/>
      <c r="H12" s="129">
        <v>12</v>
      </c>
      <c r="I12" s="150">
        <f t="shared" si="3"/>
        <v>30</v>
      </c>
      <c r="J12" s="75">
        <v>8</v>
      </c>
      <c r="K12" s="31"/>
      <c r="L12" s="31"/>
      <c r="M12" s="31"/>
      <c r="N12" s="129"/>
      <c r="O12" s="150">
        <f t="shared" si="4"/>
        <v>8</v>
      </c>
      <c r="P12" s="132">
        <f t="shared" si="5"/>
        <v>38</v>
      </c>
    </row>
    <row r="13" spans="1:16" ht="15" customHeight="1">
      <c r="A13" s="85">
        <v>10</v>
      </c>
      <c r="B13" s="2">
        <v>64</v>
      </c>
      <c r="C13" s="183" t="s">
        <v>35</v>
      </c>
      <c r="D13" s="75"/>
      <c r="E13" s="31"/>
      <c r="F13" s="31"/>
      <c r="G13" s="31"/>
      <c r="H13" s="129"/>
      <c r="I13" s="150">
        <f t="shared" si="3"/>
        <v>0</v>
      </c>
      <c r="J13" s="75">
        <v>8</v>
      </c>
      <c r="K13" s="31">
        <v>20</v>
      </c>
      <c r="L13" s="31"/>
      <c r="M13" s="31">
        <v>8</v>
      </c>
      <c r="N13" s="184"/>
      <c r="O13" s="150">
        <f t="shared" si="4"/>
        <v>36</v>
      </c>
      <c r="P13" s="132">
        <f t="shared" si="5"/>
        <v>36</v>
      </c>
    </row>
    <row r="14" spans="1:16" ht="15" customHeight="1">
      <c r="A14" s="85">
        <v>11</v>
      </c>
      <c r="B14" s="2">
        <v>1</v>
      </c>
      <c r="C14" s="183" t="s">
        <v>10</v>
      </c>
      <c r="D14" s="75"/>
      <c r="E14" s="31"/>
      <c r="F14" s="31"/>
      <c r="G14" s="31"/>
      <c r="H14" s="129"/>
      <c r="I14" s="150">
        <f t="shared" si="3"/>
        <v>0</v>
      </c>
      <c r="J14" s="75">
        <v>10</v>
      </c>
      <c r="K14" s="31">
        <v>12</v>
      </c>
      <c r="L14" s="31"/>
      <c r="M14" s="31"/>
      <c r="N14" s="129"/>
      <c r="O14" s="150">
        <f t="shared" si="4"/>
        <v>22</v>
      </c>
      <c r="P14" s="132">
        <f t="shared" si="5"/>
        <v>22</v>
      </c>
    </row>
    <row r="15" spans="1:16" ht="15" customHeight="1">
      <c r="A15" s="85">
        <v>12</v>
      </c>
      <c r="B15" s="2">
        <v>42</v>
      </c>
      <c r="C15" s="183" t="s">
        <v>24</v>
      </c>
      <c r="D15" s="75"/>
      <c r="E15" s="31"/>
      <c r="F15" s="31">
        <v>20</v>
      </c>
      <c r="G15" s="31"/>
      <c r="H15" s="129"/>
      <c r="I15" s="150">
        <f t="shared" si="3"/>
        <v>20</v>
      </c>
      <c r="J15" s="75"/>
      <c r="K15" s="31"/>
      <c r="L15" s="31"/>
      <c r="M15" s="31"/>
      <c r="N15" s="129"/>
      <c r="O15" s="150">
        <f t="shared" si="4"/>
        <v>0</v>
      </c>
      <c r="P15" s="132">
        <f t="shared" si="5"/>
        <v>20</v>
      </c>
    </row>
    <row r="16" spans="1:16" ht="15" customHeight="1">
      <c r="A16" s="85">
        <v>13</v>
      </c>
      <c r="B16" s="2">
        <v>52</v>
      </c>
      <c r="C16" s="183" t="s">
        <v>32</v>
      </c>
      <c r="D16" s="75"/>
      <c r="E16" s="31"/>
      <c r="F16" s="31"/>
      <c r="G16" s="31"/>
      <c r="H16" s="129"/>
      <c r="I16" s="150">
        <f t="shared" si="3"/>
        <v>0</v>
      </c>
      <c r="J16" s="75"/>
      <c r="K16" s="31"/>
      <c r="L16" s="31"/>
      <c r="M16" s="31">
        <v>12</v>
      </c>
      <c r="N16" s="129"/>
      <c r="O16" s="150">
        <f t="shared" si="4"/>
        <v>12</v>
      </c>
      <c r="P16" s="132">
        <f t="shared" si="5"/>
        <v>12</v>
      </c>
    </row>
    <row r="17" spans="1:16" ht="15" customHeight="1">
      <c r="A17" s="85" t="s">
        <v>132</v>
      </c>
      <c r="B17" s="2">
        <v>39</v>
      </c>
      <c r="C17" s="183" t="s">
        <v>23</v>
      </c>
      <c r="D17" s="75"/>
      <c r="E17" s="31"/>
      <c r="F17" s="31"/>
      <c r="G17" s="31"/>
      <c r="H17" s="129"/>
      <c r="I17" s="150">
        <f t="shared" si="3"/>
        <v>0</v>
      </c>
      <c r="J17" s="75"/>
      <c r="K17" s="31"/>
      <c r="L17" s="31">
        <v>12</v>
      </c>
      <c r="M17" s="31"/>
      <c r="N17" s="129"/>
      <c r="O17" s="150">
        <f t="shared" si="4"/>
        <v>12</v>
      </c>
      <c r="P17" s="132">
        <f t="shared" si="5"/>
        <v>12</v>
      </c>
    </row>
    <row r="18" spans="1:16" ht="15" customHeight="1">
      <c r="A18" s="85">
        <v>15</v>
      </c>
      <c r="B18" s="2">
        <v>60</v>
      </c>
      <c r="C18" s="183" t="s">
        <v>34</v>
      </c>
      <c r="D18" s="75"/>
      <c r="E18" s="31"/>
      <c r="F18" s="31"/>
      <c r="G18" s="31"/>
      <c r="H18" s="129"/>
      <c r="I18" s="150">
        <f t="shared" si="3"/>
        <v>0</v>
      </c>
      <c r="J18" s="75">
        <v>10</v>
      </c>
      <c r="K18" s="31"/>
      <c r="L18" s="31"/>
      <c r="M18" s="31"/>
      <c r="N18" s="129"/>
      <c r="O18" s="150">
        <f t="shared" si="4"/>
        <v>10</v>
      </c>
      <c r="P18" s="132">
        <f t="shared" si="5"/>
        <v>10</v>
      </c>
    </row>
    <row r="19" spans="1:16" ht="15" customHeight="1">
      <c r="A19" s="85">
        <v>16</v>
      </c>
      <c r="B19" s="2">
        <v>14</v>
      </c>
      <c r="C19" s="183" t="s">
        <v>16</v>
      </c>
      <c r="D19" s="75"/>
      <c r="E19" s="31"/>
      <c r="F19" s="31"/>
      <c r="G19" s="31"/>
      <c r="H19" s="129">
        <v>8</v>
      </c>
      <c r="I19" s="150">
        <f t="shared" si="0"/>
        <v>8</v>
      </c>
      <c r="J19" s="75"/>
      <c r="K19" s="31"/>
      <c r="L19" s="31"/>
      <c r="M19" s="31"/>
      <c r="N19" s="129"/>
      <c r="O19" s="150">
        <f t="shared" si="1"/>
        <v>0</v>
      </c>
      <c r="P19" s="132">
        <f t="shared" si="2"/>
        <v>8</v>
      </c>
    </row>
    <row r="20" spans="1:16" ht="15" customHeight="1">
      <c r="A20" s="85" t="s">
        <v>132</v>
      </c>
      <c r="B20" s="2">
        <v>23</v>
      </c>
      <c r="C20" s="183" t="s">
        <v>18</v>
      </c>
      <c r="D20" s="75"/>
      <c r="E20" s="31"/>
      <c r="F20" s="31"/>
      <c r="G20" s="31">
        <v>8</v>
      </c>
      <c r="H20" s="129"/>
      <c r="I20" s="150">
        <f t="shared" si="0"/>
        <v>8</v>
      </c>
      <c r="J20" s="75"/>
      <c r="K20" s="31"/>
      <c r="L20" s="31"/>
      <c r="M20" s="31"/>
      <c r="N20" s="129"/>
      <c r="O20" s="150">
        <f t="shared" si="1"/>
        <v>0</v>
      </c>
      <c r="P20" s="132">
        <f t="shared" si="2"/>
        <v>8</v>
      </c>
    </row>
    <row r="21" spans="1:16" ht="15" customHeight="1">
      <c r="A21" s="85" t="s">
        <v>132</v>
      </c>
      <c r="B21" s="2">
        <v>66</v>
      </c>
      <c r="C21" s="183" t="s">
        <v>167</v>
      </c>
      <c r="D21" s="75"/>
      <c r="E21" s="31"/>
      <c r="F21" s="31"/>
      <c r="G21" s="31"/>
      <c r="H21" s="129">
        <v>8</v>
      </c>
      <c r="I21" s="150">
        <f t="shared" si="0"/>
        <v>8</v>
      </c>
      <c r="J21" s="75"/>
      <c r="K21" s="31"/>
      <c r="L21" s="31"/>
      <c r="M21" s="31"/>
      <c r="N21" s="129"/>
      <c r="O21" s="150">
        <f t="shared" si="1"/>
        <v>0</v>
      </c>
      <c r="P21" s="132">
        <f t="shared" si="2"/>
        <v>8</v>
      </c>
    </row>
    <row r="22" spans="1:16" ht="15" customHeight="1">
      <c r="A22" s="85" t="s">
        <v>132</v>
      </c>
      <c r="B22" s="2">
        <v>57</v>
      </c>
      <c r="C22" s="183" t="s">
        <v>123</v>
      </c>
      <c r="D22" s="75"/>
      <c r="E22" s="31"/>
      <c r="F22" s="31"/>
      <c r="G22" s="31"/>
      <c r="H22" s="129"/>
      <c r="I22" s="150">
        <f t="shared" si="0"/>
        <v>0</v>
      </c>
      <c r="J22" s="75"/>
      <c r="K22" s="31"/>
      <c r="L22" s="31"/>
      <c r="M22" s="31">
        <v>8</v>
      </c>
      <c r="N22" s="129"/>
      <c r="O22" s="150">
        <f t="shared" si="1"/>
        <v>8</v>
      </c>
      <c r="P22" s="132">
        <f t="shared" si="2"/>
        <v>8</v>
      </c>
    </row>
    <row r="23" spans="1:16" ht="15" customHeight="1">
      <c r="A23" s="85" t="s">
        <v>132</v>
      </c>
      <c r="B23" s="2">
        <v>133</v>
      </c>
      <c r="C23" s="183" t="s">
        <v>76</v>
      </c>
      <c r="D23" s="75"/>
      <c r="E23" s="31"/>
      <c r="F23" s="31"/>
      <c r="G23" s="31"/>
      <c r="H23" s="129"/>
      <c r="I23" s="150">
        <f t="shared" si="0"/>
        <v>0</v>
      </c>
      <c r="J23" s="75">
        <v>8</v>
      </c>
      <c r="K23" s="31"/>
      <c r="L23" s="31"/>
      <c r="M23" s="31"/>
      <c r="N23" s="129"/>
      <c r="O23" s="150">
        <f t="shared" si="1"/>
        <v>8</v>
      </c>
      <c r="P23" s="132">
        <f t="shared" si="2"/>
        <v>8</v>
      </c>
    </row>
    <row r="24" spans="1:16" ht="15" customHeight="1" thickBot="1">
      <c r="A24" s="87" t="s">
        <v>132</v>
      </c>
      <c r="B24" s="88">
        <v>20</v>
      </c>
      <c r="C24" s="186" t="s">
        <v>117</v>
      </c>
      <c r="D24" s="133"/>
      <c r="E24" s="130"/>
      <c r="F24" s="130"/>
      <c r="G24" s="130"/>
      <c r="H24" s="131"/>
      <c r="I24" s="157">
        <f t="shared" si="0"/>
        <v>0</v>
      </c>
      <c r="J24" s="133">
        <v>8</v>
      </c>
      <c r="K24" s="130"/>
      <c r="L24" s="130"/>
      <c r="M24" s="130"/>
      <c r="N24" s="131"/>
      <c r="O24" s="157">
        <f t="shared" si="1"/>
        <v>8</v>
      </c>
      <c r="P24" s="158">
        <f t="shared" si="2"/>
        <v>8</v>
      </c>
    </row>
    <row r="25" spans="1:23" ht="15" customHeight="1">
      <c r="A25"/>
      <c r="B25" s="1"/>
      <c r="C25" s="1"/>
      <c r="D25" s="4"/>
      <c r="E25" s="4"/>
      <c r="F25" s="4"/>
      <c r="G25" s="4"/>
      <c r="H25"/>
      <c r="I25" s="4"/>
      <c r="J25"/>
      <c r="K25"/>
      <c r="L25"/>
      <c r="M25"/>
      <c r="N25"/>
      <c r="O25" s="4"/>
      <c r="P25" s="4"/>
      <c r="Q25" s="9">
        <v>0</v>
      </c>
      <c r="R25" s="8">
        <v>0</v>
      </c>
      <c r="S25" s="8">
        <v>0</v>
      </c>
      <c r="T25" s="8">
        <v>0</v>
      </c>
      <c r="U25" s="9">
        <v>0</v>
      </c>
      <c r="V25" s="8">
        <v>0</v>
      </c>
      <c r="W25" s="8">
        <v>0</v>
      </c>
    </row>
    <row r="26" spans="1:16" ht="15" customHeight="1">
      <c r="A26"/>
      <c r="B26" s="1"/>
      <c r="C26" s="1"/>
      <c r="D26" s="31">
        <f aca="true" t="shared" si="6" ref="D26:P26">SUM(D4:D24)</f>
        <v>74</v>
      </c>
      <c r="E26" s="31">
        <f t="shared" si="6"/>
        <v>92</v>
      </c>
      <c r="F26" s="31">
        <f t="shared" si="6"/>
        <v>90</v>
      </c>
      <c r="G26" s="31">
        <f t="shared" si="6"/>
        <v>80</v>
      </c>
      <c r="H26" s="31">
        <f t="shared" si="6"/>
        <v>68</v>
      </c>
      <c r="I26" s="31">
        <f t="shared" si="6"/>
        <v>404</v>
      </c>
      <c r="J26" s="31">
        <f t="shared" si="6"/>
        <v>112</v>
      </c>
      <c r="K26" s="31">
        <f t="shared" si="6"/>
        <v>92</v>
      </c>
      <c r="L26" s="31">
        <f t="shared" si="6"/>
        <v>124</v>
      </c>
      <c r="M26" s="31">
        <f t="shared" si="6"/>
        <v>72</v>
      </c>
      <c r="N26" s="31">
        <f t="shared" si="6"/>
        <v>42</v>
      </c>
      <c r="O26" s="31">
        <f t="shared" si="6"/>
        <v>442</v>
      </c>
      <c r="P26" s="31">
        <f t="shared" si="6"/>
        <v>846</v>
      </c>
    </row>
    <row r="27" spans="1:16" ht="15" customHeight="1">
      <c r="A27"/>
      <c r="B27" s="1"/>
      <c r="C27" s="1"/>
      <c r="D27" s="4"/>
      <c r="E27" s="4"/>
      <c r="F27" s="4"/>
      <c r="G27" s="4"/>
      <c r="H27"/>
      <c r="I27" s="4"/>
      <c r="J27"/>
      <c r="K27"/>
      <c r="L27"/>
      <c r="M27"/>
      <c r="N27"/>
      <c r="O27" s="4"/>
      <c r="P27" s="4"/>
    </row>
    <row r="28" spans="1:23" ht="15" customHeight="1">
      <c r="A28"/>
      <c r="B28" s="1"/>
      <c r="C28" s="1"/>
      <c r="D28" s="7"/>
      <c r="E28" s="31"/>
      <c r="F28" s="31"/>
      <c r="G28" s="31"/>
      <c r="H28" s="31"/>
      <c r="I28" s="7"/>
      <c r="J28" s="31"/>
      <c r="K28" s="31"/>
      <c r="L28" s="31"/>
      <c r="M28" s="31"/>
      <c r="N28" s="31"/>
      <c r="O28" s="7"/>
      <c r="P28" s="7"/>
      <c r="Q28" s="9">
        <v>0</v>
      </c>
      <c r="R28" s="8">
        <v>0</v>
      </c>
      <c r="S28" s="8">
        <v>0</v>
      </c>
      <c r="T28" s="8">
        <v>0</v>
      </c>
      <c r="U28" s="9">
        <v>0</v>
      </c>
      <c r="V28" s="8">
        <v>0</v>
      </c>
      <c r="W28" s="8">
        <v>0</v>
      </c>
    </row>
    <row r="30" spans="1:16" ht="12.75">
      <c r="A30" s="260" t="s">
        <v>95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</row>
    <row r="33" spans="2:23" s="42" customFormat="1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/>
      <c r="R33" s="14"/>
      <c r="S33" s="14"/>
      <c r="T33" s="14"/>
      <c r="U33" s="44"/>
      <c r="V33" s="14"/>
      <c r="W33" s="14"/>
    </row>
    <row r="41" ht="15" customHeight="1"/>
    <row r="42" ht="15" customHeight="1"/>
  </sheetData>
  <sheetProtection/>
  <mergeCells count="4">
    <mergeCell ref="A30:P30"/>
    <mergeCell ref="D2:I2"/>
    <mergeCell ref="J2:O2"/>
    <mergeCell ref="A1:P1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zoomScalePageLayoutView="0" workbookViewId="0" topLeftCell="A1">
      <pane ySplit="3" topLeftCell="A16" activePane="bottomLeft" state="frozen"/>
      <selection pane="topLeft" activeCell="A54" sqref="A54:IV56"/>
      <selection pane="bottomLeft" activeCell="U46" sqref="U46"/>
    </sheetView>
  </sheetViews>
  <sheetFormatPr defaultColWidth="9.00390625" defaultRowHeight="12.75"/>
  <cols>
    <col min="1" max="1" width="4.00390625" style="43" customWidth="1"/>
    <col min="2" max="2" width="5.125" style="43" customWidth="1"/>
    <col min="3" max="3" width="9.75390625" style="43" customWidth="1"/>
    <col min="4" max="9" width="4.75390625" style="43" customWidth="1"/>
    <col min="10" max="10" width="5.75390625" style="95" customWidth="1"/>
    <col min="11" max="15" width="4.75390625" style="43" customWidth="1"/>
    <col min="16" max="16" width="5.75390625" style="95" customWidth="1"/>
  </cols>
  <sheetData>
    <row r="1" spans="1:43" ht="36" customHeight="1" thickBot="1">
      <c r="A1" s="274" t="s">
        <v>168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6" ht="19.5" customHeight="1">
      <c r="A2" s="278" t="s">
        <v>53</v>
      </c>
      <c r="B2" s="89"/>
      <c r="C2" s="89"/>
      <c r="D2" s="281" t="s">
        <v>142</v>
      </c>
      <c r="E2" s="268"/>
      <c r="F2" s="268"/>
      <c r="G2" s="268"/>
      <c r="H2" s="268"/>
      <c r="I2" s="270"/>
      <c r="J2" s="280" t="s">
        <v>143</v>
      </c>
      <c r="K2" s="281"/>
      <c r="L2" s="281"/>
      <c r="M2" s="281"/>
      <c r="N2" s="281"/>
      <c r="O2" s="282"/>
      <c r="P2" s="283" t="s">
        <v>49</v>
      </c>
    </row>
    <row r="3" spans="1:16" ht="18" customHeight="1" thickBot="1">
      <c r="A3" s="279"/>
      <c r="B3" s="180" t="s">
        <v>114</v>
      </c>
      <c r="C3" s="180" t="s">
        <v>54</v>
      </c>
      <c r="D3" s="180" t="s">
        <v>0</v>
      </c>
      <c r="E3" s="180" t="s">
        <v>105</v>
      </c>
      <c r="F3" s="180" t="s">
        <v>2</v>
      </c>
      <c r="G3" s="180" t="s">
        <v>106</v>
      </c>
      <c r="H3" s="180" t="s">
        <v>107</v>
      </c>
      <c r="I3" s="97" t="s">
        <v>115</v>
      </c>
      <c r="J3" s="180" t="s">
        <v>0</v>
      </c>
      <c r="K3" s="180" t="s">
        <v>105</v>
      </c>
      <c r="L3" s="180" t="s">
        <v>2</v>
      </c>
      <c r="M3" s="180" t="s">
        <v>106</v>
      </c>
      <c r="N3" s="180" t="s">
        <v>107</v>
      </c>
      <c r="O3" s="97" t="s">
        <v>115</v>
      </c>
      <c r="P3" s="284"/>
    </row>
    <row r="4" spans="1:16" ht="15" customHeight="1">
      <c r="A4" s="90">
        <v>1</v>
      </c>
      <c r="B4" s="2">
        <v>119</v>
      </c>
      <c r="C4" s="2" t="s">
        <v>41</v>
      </c>
      <c r="D4" s="2">
        <v>75</v>
      </c>
      <c r="E4" s="2">
        <v>103</v>
      </c>
      <c r="F4" s="2">
        <v>38</v>
      </c>
      <c r="G4" s="2">
        <v>34</v>
      </c>
      <c r="H4" s="2">
        <v>24</v>
      </c>
      <c r="I4" s="134">
        <f aca="true" t="shared" si="0" ref="I4:I43">SUM(D4:H4)</f>
        <v>274</v>
      </c>
      <c r="J4" s="2">
        <v>59</v>
      </c>
      <c r="K4" s="2">
        <v>2</v>
      </c>
      <c r="L4" s="2">
        <v>35</v>
      </c>
      <c r="M4" s="2">
        <v>6</v>
      </c>
      <c r="N4" s="2">
        <v>7</v>
      </c>
      <c r="O4" s="134">
        <f aca="true" t="shared" si="1" ref="O4:O43">SUM(J4:N4)</f>
        <v>109</v>
      </c>
      <c r="P4" s="239">
        <f aca="true" t="shared" si="2" ref="P4:P43">I4+O4</f>
        <v>383</v>
      </c>
    </row>
    <row r="5" spans="1:16" ht="15" customHeight="1">
      <c r="A5" s="90">
        <v>2</v>
      </c>
      <c r="B5" s="2">
        <v>9</v>
      </c>
      <c r="C5" s="2" t="s">
        <v>13</v>
      </c>
      <c r="D5" s="2">
        <v>115</v>
      </c>
      <c r="E5" s="2">
        <v>46</v>
      </c>
      <c r="F5" s="2">
        <v>47</v>
      </c>
      <c r="G5" s="2">
        <v>46</v>
      </c>
      <c r="H5" s="2">
        <v>15</v>
      </c>
      <c r="I5" s="134">
        <f t="shared" si="0"/>
        <v>269</v>
      </c>
      <c r="J5" s="2"/>
      <c r="K5" s="2"/>
      <c r="L5" s="2"/>
      <c r="M5" s="2"/>
      <c r="N5" s="2"/>
      <c r="O5" s="134">
        <f t="shared" si="1"/>
        <v>0</v>
      </c>
      <c r="P5" s="239">
        <f t="shared" si="2"/>
        <v>269</v>
      </c>
    </row>
    <row r="6" spans="1:16" ht="15" customHeight="1">
      <c r="A6" s="90">
        <v>3</v>
      </c>
      <c r="B6" s="2">
        <v>24</v>
      </c>
      <c r="C6" s="2" t="s">
        <v>19</v>
      </c>
      <c r="D6" s="2">
        <v>22</v>
      </c>
      <c r="E6" s="2">
        <v>12</v>
      </c>
      <c r="F6" s="2">
        <v>27</v>
      </c>
      <c r="G6" s="2">
        <v>12</v>
      </c>
      <c r="H6" s="2">
        <v>13</v>
      </c>
      <c r="I6" s="134">
        <f t="shared" si="0"/>
        <v>86</v>
      </c>
      <c r="J6" s="2">
        <v>30</v>
      </c>
      <c r="K6" s="2">
        <v>32</v>
      </c>
      <c r="L6" s="2">
        <v>21</v>
      </c>
      <c r="M6" s="2">
        <v>9</v>
      </c>
      <c r="N6" s="2">
        <v>7</v>
      </c>
      <c r="O6" s="134">
        <f t="shared" si="1"/>
        <v>99</v>
      </c>
      <c r="P6" s="239">
        <f t="shared" si="2"/>
        <v>185</v>
      </c>
    </row>
    <row r="7" spans="1:16" ht="15" customHeight="1">
      <c r="A7" s="90">
        <v>4</v>
      </c>
      <c r="B7" s="2">
        <v>11</v>
      </c>
      <c r="C7" s="2" t="s">
        <v>124</v>
      </c>
      <c r="D7" s="2">
        <v>53</v>
      </c>
      <c r="E7" s="2">
        <v>32</v>
      </c>
      <c r="F7" s="2">
        <v>27</v>
      </c>
      <c r="G7" s="2">
        <v>10</v>
      </c>
      <c r="H7" s="2">
        <v>6</v>
      </c>
      <c r="I7" s="134">
        <f t="shared" si="0"/>
        <v>128</v>
      </c>
      <c r="J7" s="2"/>
      <c r="K7" s="2"/>
      <c r="L7" s="2">
        <v>9</v>
      </c>
      <c r="M7" s="2"/>
      <c r="N7" s="2"/>
      <c r="O7" s="134">
        <f t="shared" si="1"/>
        <v>9</v>
      </c>
      <c r="P7" s="239">
        <f t="shared" si="2"/>
        <v>137</v>
      </c>
    </row>
    <row r="8" spans="1:16" ht="15" customHeight="1">
      <c r="A8" s="90">
        <v>5</v>
      </c>
      <c r="B8" s="2">
        <v>121</v>
      </c>
      <c r="C8" s="2" t="s">
        <v>42</v>
      </c>
      <c r="D8" s="2">
        <v>29</v>
      </c>
      <c r="E8" s="2">
        <v>33</v>
      </c>
      <c r="F8" s="2">
        <v>27</v>
      </c>
      <c r="G8" s="2">
        <v>12</v>
      </c>
      <c r="H8" s="2">
        <v>18</v>
      </c>
      <c r="I8" s="134">
        <f t="shared" si="0"/>
        <v>119</v>
      </c>
      <c r="J8" s="2">
        <v>1</v>
      </c>
      <c r="K8" s="2">
        <v>2</v>
      </c>
      <c r="L8" s="2">
        <v>10</v>
      </c>
      <c r="M8" s="2"/>
      <c r="N8" s="2"/>
      <c r="O8" s="134">
        <f t="shared" si="1"/>
        <v>13</v>
      </c>
      <c r="P8" s="239">
        <f t="shared" si="2"/>
        <v>132</v>
      </c>
    </row>
    <row r="9" spans="1:16" ht="15" customHeight="1">
      <c r="A9" s="90">
        <v>6</v>
      </c>
      <c r="B9" s="2">
        <v>23</v>
      </c>
      <c r="C9" s="2" t="s">
        <v>18</v>
      </c>
      <c r="D9" s="2">
        <v>51</v>
      </c>
      <c r="E9" s="2">
        <v>34</v>
      </c>
      <c r="F9" s="2">
        <v>15</v>
      </c>
      <c r="G9" s="2">
        <v>15</v>
      </c>
      <c r="H9" s="2">
        <v>6</v>
      </c>
      <c r="I9" s="134">
        <f t="shared" si="0"/>
        <v>121</v>
      </c>
      <c r="J9" s="2">
        <v>2</v>
      </c>
      <c r="K9" s="2"/>
      <c r="L9" s="2"/>
      <c r="M9" s="2"/>
      <c r="N9" s="2"/>
      <c r="O9" s="134">
        <f t="shared" si="1"/>
        <v>2</v>
      </c>
      <c r="P9" s="239">
        <f t="shared" si="2"/>
        <v>123</v>
      </c>
    </row>
    <row r="10" spans="1:16" ht="15" customHeight="1">
      <c r="A10" s="90">
        <v>7</v>
      </c>
      <c r="B10" s="2">
        <v>129</v>
      </c>
      <c r="C10" s="2" t="s">
        <v>141</v>
      </c>
      <c r="D10" s="2">
        <v>37</v>
      </c>
      <c r="E10" s="2">
        <v>18</v>
      </c>
      <c r="F10" s="2">
        <v>6</v>
      </c>
      <c r="G10" s="2">
        <v>18</v>
      </c>
      <c r="H10" s="2">
        <v>3</v>
      </c>
      <c r="I10" s="134">
        <f t="shared" si="0"/>
        <v>82</v>
      </c>
      <c r="J10" s="2">
        <v>6</v>
      </c>
      <c r="K10" s="2">
        <v>14</v>
      </c>
      <c r="L10" s="2"/>
      <c r="M10" s="2">
        <v>9</v>
      </c>
      <c r="N10" s="2">
        <v>3</v>
      </c>
      <c r="O10" s="134">
        <f t="shared" si="1"/>
        <v>32</v>
      </c>
      <c r="P10" s="239">
        <f t="shared" si="2"/>
        <v>114</v>
      </c>
    </row>
    <row r="11" spans="1:16" ht="15" customHeight="1">
      <c r="A11" s="90">
        <v>8</v>
      </c>
      <c r="B11" s="2">
        <v>103</v>
      </c>
      <c r="C11" s="2" t="s">
        <v>71</v>
      </c>
      <c r="D11" s="2">
        <v>31</v>
      </c>
      <c r="E11" s="2">
        <v>18</v>
      </c>
      <c r="F11" s="2">
        <v>10</v>
      </c>
      <c r="G11" s="2">
        <v>7</v>
      </c>
      <c r="H11" s="2">
        <v>9</v>
      </c>
      <c r="I11" s="134">
        <f t="shared" si="0"/>
        <v>75</v>
      </c>
      <c r="J11" s="2">
        <v>21</v>
      </c>
      <c r="K11" s="2"/>
      <c r="L11" s="2">
        <v>6</v>
      </c>
      <c r="M11" s="2">
        <v>2</v>
      </c>
      <c r="N11" s="2">
        <v>6</v>
      </c>
      <c r="O11" s="134">
        <f t="shared" si="1"/>
        <v>35</v>
      </c>
      <c r="P11" s="239">
        <f t="shared" si="2"/>
        <v>110</v>
      </c>
    </row>
    <row r="12" spans="1:16" ht="15" customHeight="1">
      <c r="A12" s="90">
        <v>9</v>
      </c>
      <c r="B12" s="2">
        <v>12</v>
      </c>
      <c r="C12" s="2" t="s">
        <v>85</v>
      </c>
      <c r="D12" s="2">
        <v>36</v>
      </c>
      <c r="E12" s="2">
        <v>12</v>
      </c>
      <c r="F12" s="2">
        <v>6</v>
      </c>
      <c r="G12" s="2">
        <v>6</v>
      </c>
      <c r="H12" s="2">
        <v>6</v>
      </c>
      <c r="I12" s="134">
        <f t="shared" si="0"/>
        <v>66</v>
      </c>
      <c r="J12" s="2">
        <v>12</v>
      </c>
      <c r="K12" s="2">
        <v>12</v>
      </c>
      <c r="L12" s="2"/>
      <c r="M12" s="2"/>
      <c r="N12" s="2"/>
      <c r="O12" s="134">
        <f t="shared" si="1"/>
        <v>24</v>
      </c>
      <c r="P12" s="239">
        <f t="shared" si="2"/>
        <v>90</v>
      </c>
    </row>
    <row r="13" spans="1:16" ht="15" customHeight="1">
      <c r="A13" s="90">
        <v>10</v>
      </c>
      <c r="B13" s="2">
        <v>132</v>
      </c>
      <c r="C13" s="2" t="s">
        <v>43</v>
      </c>
      <c r="D13" s="2">
        <v>9</v>
      </c>
      <c r="E13" s="2">
        <v>16</v>
      </c>
      <c r="F13" s="2"/>
      <c r="G13" s="2">
        <v>17</v>
      </c>
      <c r="H13" s="2"/>
      <c r="I13" s="134">
        <f t="shared" si="0"/>
        <v>42</v>
      </c>
      <c r="J13" s="2">
        <v>6</v>
      </c>
      <c r="K13" s="2">
        <v>10</v>
      </c>
      <c r="L13" s="2">
        <v>9</v>
      </c>
      <c r="M13" s="2">
        <v>3</v>
      </c>
      <c r="N13" s="2">
        <v>6</v>
      </c>
      <c r="O13" s="134">
        <f t="shared" si="1"/>
        <v>34</v>
      </c>
      <c r="P13" s="239">
        <f t="shared" si="2"/>
        <v>76</v>
      </c>
    </row>
    <row r="14" spans="1:16" ht="15" customHeight="1">
      <c r="A14" s="90">
        <v>11</v>
      </c>
      <c r="B14" s="2">
        <v>14</v>
      </c>
      <c r="C14" s="2" t="s">
        <v>16</v>
      </c>
      <c r="D14" s="2">
        <v>25</v>
      </c>
      <c r="E14" s="2">
        <v>4</v>
      </c>
      <c r="F14" s="2">
        <v>22</v>
      </c>
      <c r="G14" s="2">
        <v>9</v>
      </c>
      <c r="H14" s="2">
        <v>6</v>
      </c>
      <c r="I14" s="134">
        <f t="shared" si="0"/>
        <v>66</v>
      </c>
      <c r="J14" s="2"/>
      <c r="K14" s="2"/>
      <c r="L14" s="2">
        <v>5</v>
      </c>
      <c r="M14" s="2"/>
      <c r="N14" s="2"/>
      <c r="O14" s="134">
        <f t="shared" si="1"/>
        <v>5</v>
      </c>
      <c r="P14" s="239">
        <f t="shared" si="2"/>
        <v>71</v>
      </c>
    </row>
    <row r="15" spans="1:16" ht="15" customHeight="1">
      <c r="A15" s="90">
        <v>12</v>
      </c>
      <c r="B15" s="2">
        <v>60</v>
      </c>
      <c r="C15" s="2" t="s">
        <v>34</v>
      </c>
      <c r="D15" s="2">
        <v>22</v>
      </c>
      <c r="E15" s="2">
        <v>6</v>
      </c>
      <c r="F15" s="2">
        <v>6</v>
      </c>
      <c r="G15" s="2">
        <v>9</v>
      </c>
      <c r="H15" s="2">
        <v>3</v>
      </c>
      <c r="I15" s="134">
        <f t="shared" si="0"/>
        <v>46</v>
      </c>
      <c r="J15" s="2">
        <v>9</v>
      </c>
      <c r="K15" s="2">
        <v>12</v>
      </c>
      <c r="L15" s="2"/>
      <c r="M15" s="2">
        <v>3</v>
      </c>
      <c r="N15" s="2"/>
      <c r="O15" s="134">
        <f t="shared" si="1"/>
        <v>24</v>
      </c>
      <c r="P15" s="239">
        <f t="shared" si="2"/>
        <v>70</v>
      </c>
    </row>
    <row r="16" spans="1:16" ht="15" customHeight="1">
      <c r="A16" s="90">
        <v>13</v>
      </c>
      <c r="B16" s="2">
        <v>57</v>
      </c>
      <c r="C16" s="2" t="s">
        <v>110</v>
      </c>
      <c r="D16" s="2">
        <v>3</v>
      </c>
      <c r="E16" s="2"/>
      <c r="F16" s="2">
        <v>1</v>
      </c>
      <c r="G16" s="2">
        <v>3</v>
      </c>
      <c r="H16" s="2"/>
      <c r="I16" s="134">
        <f t="shared" si="0"/>
        <v>7</v>
      </c>
      <c r="J16" s="2">
        <v>9</v>
      </c>
      <c r="K16" s="2">
        <v>33</v>
      </c>
      <c r="L16" s="2">
        <v>3</v>
      </c>
      <c r="M16" s="2">
        <v>15</v>
      </c>
      <c r="N16" s="2"/>
      <c r="O16" s="134">
        <f t="shared" si="1"/>
        <v>60</v>
      </c>
      <c r="P16" s="239">
        <f t="shared" si="2"/>
        <v>67</v>
      </c>
    </row>
    <row r="17" spans="1:16" ht="15" customHeight="1">
      <c r="A17" s="90">
        <v>14</v>
      </c>
      <c r="B17" s="2">
        <v>10</v>
      </c>
      <c r="C17" s="2" t="s">
        <v>14</v>
      </c>
      <c r="D17" s="2">
        <v>43</v>
      </c>
      <c r="E17" s="2">
        <v>12</v>
      </c>
      <c r="F17" s="2">
        <v>9</v>
      </c>
      <c r="G17" s="2"/>
      <c r="H17" s="2"/>
      <c r="I17" s="134">
        <f t="shared" si="0"/>
        <v>64</v>
      </c>
      <c r="J17" s="2"/>
      <c r="K17" s="2"/>
      <c r="L17" s="2"/>
      <c r="M17" s="2"/>
      <c r="N17" s="2"/>
      <c r="O17" s="134">
        <f t="shared" si="1"/>
        <v>0</v>
      </c>
      <c r="P17" s="239">
        <f t="shared" si="2"/>
        <v>64</v>
      </c>
    </row>
    <row r="18" spans="1:16" ht="15" customHeight="1">
      <c r="A18" s="90" t="s">
        <v>132</v>
      </c>
      <c r="B18" s="2">
        <v>61</v>
      </c>
      <c r="C18" s="2" t="s">
        <v>78</v>
      </c>
      <c r="D18" s="2">
        <v>24</v>
      </c>
      <c r="E18" s="2">
        <v>6</v>
      </c>
      <c r="F18" s="2">
        <v>6</v>
      </c>
      <c r="G18" s="2">
        <v>10</v>
      </c>
      <c r="H18" s="2"/>
      <c r="I18" s="134">
        <f t="shared" si="0"/>
        <v>46</v>
      </c>
      <c r="J18" s="2">
        <v>8</v>
      </c>
      <c r="K18" s="2"/>
      <c r="L18" s="2">
        <v>4</v>
      </c>
      <c r="M18" s="2">
        <v>6</v>
      </c>
      <c r="N18" s="2"/>
      <c r="O18" s="134">
        <f t="shared" si="1"/>
        <v>18</v>
      </c>
      <c r="P18" s="239">
        <f t="shared" si="2"/>
        <v>64</v>
      </c>
    </row>
    <row r="19" spans="1:16" ht="15" customHeight="1">
      <c r="A19" s="90">
        <v>16</v>
      </c>
      <c r="B19" s="2">
        <v>133</v>
      </c>
      <c r="C19" s="2" t="s">
        <v>76</v>
      </c>
      <c r="D19" s="2">
        <v>10</v>
      </c>
      <c r="E19" s="2">
        <v>4</v>
      </c>
      <c r="F19" s="2">
        <v>9</v>
      </c>
      <c r="G19" s="2">
        <v>7</v>
      </c>
      <c r="H19" s="2">
        <v>6</v>
      </c>
      <c r="I19" s="134">
        <f t="shared" si="0"/>
        <v>36</v>
      </c>
      <c r="J19" s="2">
        <v>8</v>
      </c>
      <c r="K19" s="2"/>
      <c r="L19" s="2">
        <v>9</v>
      </c>
      <c r="M19" s="2"/>
      <c r="N19" s="2">
        <v>1</v>
      </c>
      <c r="O19" s="134">
        <f t="shared" si="1"/>
        <v>18</v>
      </c>
      <c r="P19" s="239">
        <f t="shared" si="2"/>
        <v>54</v>
      </c>
    </row>
    <row r="20" spans="1:16" ht="15" customHeight="1">
      <c r="A20" s="90" t="s">
        <v>132</v>
      </c>
      <c r="B20" s="2">
        <v>49</v>
      </c>
      <c r="C20" s="2" t="s">
        <v>31</v>
      </c>
      <c r="D20" s="2">
        <v>30</v>
      </c>
      <c r="E20" s="2"/>
      <c r="F20" s="2">
        <v>6</v>
      </c>
      <c r="G20" s="2">
        <v>6</v>
      </c>
      <c r="H20" s="2"/>
      <c r="I20" s="134">
        <f t="shared" si="0"/>
        <v>42</v>
      </c>
      <c r="J20" s="2">
        <v>3</v>
      </c>
      <c r="K20" s="2">
        <v>6</v>
      </c>
      <c r="L20" s="2">
        <v>3</v>
      </c>
      <c r="M20" s="2"/>
      <c r="N20" s="2"/>
      <c r="O20" s="134">
        <f t="shared" si="1"/>
        <v>12</v>
      </c>
      <c r="P20" s="239">
        <f t="shared" si="2"/>
        <v>54</v>
      </c>
    </row>
    <row r="21" spans="1:16" ht="15" customHeight="1">
      <c r="A21" s="90">
        <v>18</v>
      </c>
      <c r="B21" s="2">
        <v>112</v>
      </c>
      <c r="C21" s="2" t="s">
        <v>39</v>
      </c>
      <c r="D21" s="2">
        <v>13</v>
      </c>
      <c r="E21" s="2">
        <v>4</v>
      </c>
      <c r="F21" s="2">
        <v>7</v>
      </c>
      <c r="G21" s="2">
        <v>2</v>
      </c>
      <c r="H21" s="2">
        <v>3</v>
      </c>
      <c r="I21" s="134">
        <f t="shared" si="0"/>
        <v>29</v>
      </c>
      <c r="J21" s="2">
        <v>8</v>
      </c>
      <c r="K21" s="2">
        <v>4</v>
      </c>
      <c r="L21" s="2">
        <v>5</v>
      </c>
      <c r="M21" s="2"/>
      <c r="N21" s="2">
        <v>1</v>
      </c>
      <c r="O21" s="134">
        <f t="shared" si="1"/>
        <v>18</v>
      </c>
      <c r="P21" s="239">
        <f t="shared" si="2"/>
        <v>47</v>
      </c>
    </row>
    <row r="22" spans="1:16" ht="15" customHeight="1">
      <c r="A22" s="90" t="s">
        <v>132</v>
      </c>
      <c r="B22" s="2">
        <v>66</v>
      </c>
      <c r="C22" s="2" t="s">
        <v>36</v>
      </c>
      <c r="D22" s="2">
        <v>6</v>
      </c>
      <c r="E22" s="2">
        <v>15</v>
      </c>
      <c r="F22" s="2">
        <v>9</v>
      </c>
      <c r="G22" s="2">
        <v>11</v>
      </c>
      <c r="H22" s="2">
        <v>6</v>
      </c>
      <c r="I22" s="134">
        <f t="shared" si="0"/>
        <v>47</v>
      </c>
      <c r="J22" s="2"/>
      <c r="K22" s="2"/>
      <c r="L22" s="2"/>
      <c r="M22" s="2"/>
      <c r="N22" s="2"/>
      <c r="O22" s="134">
        <f t="shared" si="1"/>
        <v>0</v>
      </c>
      <c r="P22" s="239">
        <f t="shared" si="2"/>
        <v>47</v>
      </c>
    </row>
    <row r="23" spans="1:16" ht="15" customHeight="1">
      <c r="A23" s="90">
        <v>20</v>
      </c>
      <c r="B23" s="2">
        <v>30</v>
      </c>
      <c r="C23" s="2" t="s">
        <v>63</v>
      </c>
      <c r="D23" s="2">
        <v>8</v>
      </c>
      <c r="E23" s="2"/>
      <c r="F23" s="2">
        <v>9</v>
      </c>
      <c r="G23" s="2">
        <v>17</v>
      </c>
      <c r="H23" s="2">
        <v>3</v>
      </c>
      <c r="I23" s="134">
        <f t="shared" si="0"/>
        <v>37</v>
      </c>
      <c r="J23" s="2">
        <v>3</v>
      </c>
      <c r="K23" s="2"/>
      <c r="L23" s="2">
        <v>6</v>
      </c>
      <c r="M23" s="2"/>
      <c r="N23" s="2"/>
      <c r="O23" s="134">
        <f t="shared" si="1"/>
        <v>9</v>
      </c>
      <c r="P23" s="239">
        <f t="shared" si="2"/>
        <v>46</v>
      </c>
    </row>
    <row r="24" spans="1:16" ht="15" customHeight="1">
      <c r="A24" s="90">
        <v>21</v>
      </c>
      <c r="B24" s="2">
        <v>45</v>
      </c>
      <c r="C24" s="2" t="s">
        <v>27</v>
      </c>
      <c r="D24" s="2">
        <v>11</v>
      </c>
      <c r="E24" s="2"/>
      <c r="F24" s="2">
        <v>15</v>
      </c>
      <c r="G24" s="2">
        <v>12</v>
      </c>
      <c r="H24" s="2">
        <v>1</v>
      </c>
      <c r="I24" s="134">
        <f t="shared" si="0"/>
        <v>39</v>
      </c>
      <c r="J24" s="2"/>
      <c r="K24" s="2"/>
      <c r="L24" s="2"/>
      <c r="M24" s="2"/>
      <c r="N24" s="2"/>
      <c r="O24" s="134">
        <f t="shared" si="1"/>
        <v>0</v>
      </c>
      <c r="P24" s="239">
        <f t="shared" si="2"/>
        <v>39</v>
      </c>
    </row>
    <row r="25" spans="1:16" ht="15" customHeight="1">
      <c r="A25" s="90" t="s">
        <v>132</v>
      </c>
      <c r="B25" s="2">
        <v>52</v>
      </c>
      <c r="C25" s="2" t="s">
        <v>32</v>
      </c>
      <c r="D25" s="2">
        <v>15</v>
      </c>
      <c r="E25" s="2">
        <v>6</v>
      </c>
      <c r="F25" s="2">
        <v>14</v>
      </c>
      <c r="G25" s="2"/>
      <c r="H25" s="2"/>
      <c r="I25" s="134">
        <f t="shared" si="0"/>
        <v>35</v>
      </c>
      <c r="J25" s="2">
        <v>4</v>
      </c>
      <c r="K25" s="2"/>
      <c r="L25" s="2"/>
      <c r="M25" s="2"/>
      <c r="N25" s="2"/>
      <c r="O25" s="134">
        <f t="shared" si="1"/>
        <v>4</v>
      </c>
      <c r="P25" s="239">
        <f t="shared" si="2"/>
        <v>39</v>
      </c>
    </row>
    <row r="26" spans="1:16" ht="15" customHeight="1">
      <c r="A26" s="90">
        <v>23</v>
      </c>
      <c r="B26" s="2">
        <v>39</v>
      </c>
      <c r="C26" s="2" t="s">
        <v>23</v>
      </c>
      <c r="D26" s="2">
        <v>15</v>
      </c>
      <c r="E26" s="2"/>
      <c r="F26" s="2"/>
      <c r="G26" s="2"/>
      <c r="H26" s="2"/>
      <c r="I26" s="134">
        <f t="shared" si="0"/>
        <v>15</v>
      </c>
      <c r="J26" s="2">
        <v>12</v>
      </c>
      <c r="K26" s="2"/>
      <c r="L26" s="2">
        <v>3</v>
      </c>
      <c r="M26" s="2"/>
      <c r="N26" s="2"/>
      <c r="O26" s="134">
        <f t="shared" si="1"/>
        <v>15</v>
      </c>
      <c r="P26" s="239">
        <f t="shared" si="2"/>
        <v>30</v>
      </c>
    </row>
    <row r="27" spans="1:16" ht="15" customHeight="1">
      <c r="A27" s="90" t="s">
        <v>132</v>
      </c>
      <c r="B27" s="2">
        <v>43</v>
      </c>
      <c r="C27" s="2" t="s">
        <v>25</v>
      </c>
      <c r="D27" s="2">
        <v>6</v>
      </c>
      <c r="E27" s="2"/>
      <c r="F27" s="2">
        <v>21</v>
      </c>
      <c r="G27" s="2"/>
      <c r="H27" s="2">
        <v>3</v>
      </c>
      <c r="I27" s="134">
        <f t="shared" si="0"/>
        <v>30</v>
      </c>
      <c r="J27" s="2"/>
      <c r="K27" s="2"/>
      <c r="L27" s="2"/>
      <c r="M27" s="2"/>
      <c r="N27" s="2"/>
      <c r="O27" s="134">
        <f t="shared" si="1"/>
        <v>0</v>
      </c>
      <c r="P27" s="239">
        <f t="shared" si="2"/>
        <v>30</v>
      </c>
    </row>
    <row r="28" spans="1:16" ht="15" customHeight="1">
      <c r="A28" s="90">
        <v>25</v>
      </c>
      <c r="B28" s="2">
        <v>64</v>
      </c>
      <c r="C28" s="2" t="s">
        <v>35</v>
      </c>
      <c r="D28" s="2">
        <v>9</v>
      </c>
      <c r="E28" s="2"/>
      <c r="F28" s="2"/>
      <c r="G28" s="2"/>
      <c r="H28" s="2"/>
      <c r="I28" s="134">
        <f t="shared" si="0"/>
        <v>9</v>
      </c>
      <c r="J28" s="2">
        <v>6</v>
      </c>
      <c r="K28" s="2">
        <v>7</v>
      </c>
      <c r="L28" s="2"/>
      <c r="M28" s="2">
        <v>4</v>
      </c>
      <c r="N28" s="2"/>
      <c r="O28" s="134">
        <f t="shared" si="1"/>
        <v>17</v>
      </c>
      <c r="P28" s="239">
        <f t="shared" si="2"/>
        <v>26</v>
      </c>
    </row>
    <row r="29" spans="1:16" ht="15" customHeight="1">
      <c r="A29" s="90" t="s">
        <v>132</v>
      </c>
      <c r="B29" s="2">
        <v>38</v>
      </c>
      <c r="C29" s="2" t="s">
        <v>62</v>
      </c>
      <c r="D29" s="2">
        <v>17</v>
      </c>
      <c r="E29" s="2">
        <v>6</v>
      </c>
      <c r="F29" s="2">
        <v>3</v>
      </c>
      <c r="G29" s="2"/>
      <c r="H29" s="2"/>
      <c r="I29" s="134">
        <f t="shared" si="0"/>
        <v>26</v>
      </c>
      <c r="J29" s="2"/>
      <c r="K29" s="2"/>
      <c r="L29" s="2"/>
      <c r="M29" s="2"/>
      <c r="N29" s="2"/>
      <c r="O29" s="134">
        <f t="shared" si="1"/>
        <v>0</v>
      </c>
      <c r="P29" s="239">
        <f t="shared" si="2"/>
        <v>26</v>
      </c>
    </row>
    <row r="30" spans="1:16" ht="15" customHeight="1">
      <c r="A30" s="90" t="s">
        <v>132</v>
      </c>
      <c r="B30" s="2">
        <v>27</v>
      </c>
      <c r="C30" s="2" t="s">
        <v>20</v>
      </c>
      <c r="D30" s="2">
        <v>10</v>
      </c>
      <c r="E30" s="2"/>
      <c r="F30" s="2">
        <v>7</v>
      </c>
      <c r="G30" s="2">
        <v>9</v>
      </c>
      <c r="H30" s="2"/>
      <c r="I30" s="134">
        <f t="shared" si="0"/>
        <v>26</v>
      </c>
      <c r="J30" s="2"/>
      <c r="K30" s="2"/>
      <c r="L30" s="2"/>
      <c r="M30" s="2"/>
      <c r="N30" s="2"/>
      <c r="O30" s="134">
        <f t="shared" si="1"/>
        <v>0</v>
      </c>
      <c r="P30" s="239">
        <f t="shared" si="2"/>
        <v>26</v>
      </c>
    </row>
    <row r="31" spans="1:16" ht="15" customHeight="1">
      <c r="A31" s="90">
        <v>28</v>
      </c>
      <c r="B31" s="2">
        <v>62</v>
      </c>
      <c r="C31" s="2" t="s">
        <v>83</v>
      </c>
      <c r="D31" s="2">
        <v>13</v>
      </c>
      <c r="E31" s="2"/>
      <c r="F31" s="2"/>
      <c r="G31" s="2">
        <v>4</v>
      </c>
      <c r="H31" s="2"/>
      <c r="I31" s="134">
        <f t="shared" si="0"/>
        <v>17</v>
      </c>
      <c r="J31" s="2">
        <v>6</v>
      </c>
      <c r="K31" s="2"/>
      <c r="L31" s="2"/>
      <c r="M31" s="2"/>
      <c r="N31" s="2"/>
      <c r="O31" s="134">
        <f t="shared" si="1"/>
        <v>6</v>
      </c>
      <c r="P31" s="239">
        <f t="shared" si="2"/>
        <v>23</v>
      </c>
    </row>
    <row r="32" spans="1:16" ht="15" customHeight="1">
      <c r="A32" s="90">
        <v>29</v>
      </c>
      <c r="B32" s="2">
        <v>128</v>
      </c>
      <c r="C32" s="2" t="s">
        <v>130</v>
      </c>
      <c r="D32" s="2">
        <v>12</v>
      </c>
      <c r="E32" s="2">
        <v>6</v>
      </c>
      <c r="F32" s="2">
        <v>3</v>
      </c>
      <c r="G32" s="2"/>
      <c r="H32" s="2"/>
      <c r="I32" s="134">
        <f t="shared" si="0"/>
        <v>21</v>
      </c>
      <c r="J32" s="2">
        <v>1</v>
      </c>
      <c r="K32" s="2"/>
      <c r="L32" s="2"/>
      <c r="M32" s="2"/>
      <c r="N32" s="2"/>
      <c r="O32" s="134">
        <f t="shared" si="1"/>
        <v>1</v>
      </c>
      <c r="P32" s="239">
        <f t="shared" si="2"/>
        <v>22</v>
      </c>
    </row>
    <row r="33" spans="1:16" ht="15" customHeight="1">
      <c r="A33" s="90">
        <v>30</v>
      </c>
      <c r="B33" s="2">
        <v>36</v>
      </c>
      <c r="C33" s="2" t="s">
        <v>22</v>
      </c>
      <c r="D33" s="2">
        <v>6</v>
      </c>
      <c r="E33" s="2">
        <v>9</v>
      </c>
      <c r="F33" s="2"/>
      <c r="G33" s="2">
        <v>6</v>
      </c>
      <c r="H33" s="2"/>
      <c r="I33" s="134">
        <f t="shared" si="0"/>
        <v>21</v>
      </c>
      <c r="J33" s="2"/>
      <c r="K33" s="2"/>
      <c r="L33" s="2"/>
      <c r="M33" s="2"/>
      <c r="N33" s="2"/>
      <c r="O33" s="134">
        <f t="shared" si="1"/>
        <v>0</v>
      </c>
      <c r="P33" s="239">
        <f t="shared" si="2"/>
        <v>21</v>
      </c>
    </row>
    <row r="34" spans="1:16" ht="15" customHeight="1">
      <c r="A34" s="90" t="s">
        <v>132</v>
      </c>
      <c r="B34" s="2">
        <v>46</v>
      </c>
      <c r="C34" s="2" t="s">
        <v>28</v>
      </c>
      <c r="D34" s="2">
        <v>15</v>
      </c>
      <c r="E34" s="2">
        <v>6</v>
      </c>
      <c r="F34" s="2"/>
      <c r="G34" s="2"/>
      <c r="H34" s="2"/>
      <c r="I34" s="134">
        <f t="shared" si="0"/>
        <v>21</v>
      </c>
      <c r="J34" s="2"/>
      <c r="K34" s="2"/>
      <c r="L34" s="2"/>
      <c r="M34" s="2"/>
      <c r="N34" s="2"/>
      <c r="O34" s="134">
        <f t="shared" si="1"/>
        <v>0</v>
      </c>
      <c r="P34" s="239">
        <f t="shared" si="2"/>
        <v>21</v>
      </c>
    </row>
    <row r="35" spans="1:16" ht="15" customHeight="1">
      <c r="A35" s="90">
        <v>32</v>
      </c>
      <c r="B35" s="2">
        <v>17</v>
      </c>
      <c r="C35" s="2" t="s">
        <v>17</v>
      </c>
      <c r="D35" s="2">
        <v>13</v>
      </c>
      <c r="E35" s="2"/>
      <c r="F35" s="2">
        <v>6</v>
      </c>
      <c r="G35" s="2">
        <v>1</v>
      </c>
      <c r="H35" s="2"/>
      <c r="I35" s="134">
        <f t="shared" si="0"/>
        <v>20</v>
      </c>
      <c r="J35" s="2"/>
      <c r="K35" s="2"/>
      <c r="L35" s="2"/>
      <c r="M35" s="2"/>
      <c r="N35" s="2"/>
      <c r="O35" s="134">
        <f t="shared" si="1"/>
        <v>0</v>
      </c>
      <c r="P35" s="239">
        <f t="shared" si="2"/>
        <v>20</v>
      </c>
    </row>
    <row r="36" spans="1:16" ht="15" customHeight="1">
      <c r="A36" s="90" t="s">
        <v>132</v>
      </c>
      <c r="B36" s="2">
        <v>108</v>
      </c>
      <c r="C36" s="2" t="s">
        <v>98</v>
      </c>
      <c r="D36" s="2">
        <v>3</v>
      </c>
      <c r="E36" s="2"/>
      <c r="F36" s="2">
        <v>6</v>
      </c>
      <c r="G36" s="2"/>
      <c r="H36" s="2">
        <v>2</v>
      </c>
      <c r="I36" s="134">
        <f t="shared" si="0"/>
        <v>11</v>
      </c>
      <c r="J36" s="2">
        <v>6</v>
      </c>
      <c r="K36" s="2"/>
      <c r="L36" s="2">
        <v>3</v>
      </c>
      <c r="M36" s="2"/>
      <c r="N36" s="2"/>
      <c r="O36" s="134">
        <f t="shared" si="1"/>
        <v>9</v>
      </c>
      <c r="P36" s="239">
        <f t="shared" si="2"/>
        <v>20</v>
      </c>
    </row>
    <row r="37" spans="1:16" ht="15" customHeight="1">
      <c r="A37" s="90">
        <v>34</v>
      </c>
      <c r="B37" s="2">
        <v>59</v>
      </c>
      <c r="C37" s="2" t="s">
        <v>33</v>
      </c>
      <c r="D37" s="2">
        <v>7</v>
      </c>
      <c r="E37" s="2"/>
      <c r="F37" s="2">
        <v>5</v>
      </c>
      <c r="G37" s="2">
        <v>3</v>
      </c>
      <c r="H37" s="2"/>
      <c r="I37" s="134">
        <f t="shared" si="0"/>
        <v>15</v>
      </c>
      <c r="J37" s="2">
        <v>3</v>
      </c>
      <c r="K37" s="2"/>
      <c r="L37" s="2"/>
      <c r="M37" s="2"/>
      <c r="N37" s="2"/>
      <c r="O37" s="134">
        <f t="shared" si="1"/>
        <v>3</v>
      </c>
      <c r="P37" s="239">
        <f t="shared" si="2"/>
        <v>18</v>
      </c>
    </row>
    <row r="38" spans="1:16" ht="15" customHeight="1">
      <c r="A38" s="90">
        <v>35</v>
      </c>
      <c r="B38" s="2">
        <v>42</v>
      </c>
      <c r="C38" s="2" t="s">
        <v>24</v>
      </c>
      <c r="D38" s="2">
        <v>14</v>
      </c>
      <c r="E38" s="2"/>
      <c r="F38" s="2">
        <v>3</v>
      </c>
      <c r="G38" s="2"/>
      <c r="H38" s="2"/>
      <c r="I38" s="134">
        <f t="shared" si="0"/>
        <v>17</v>
      </c>
      <c r="J38" s="2"/>
      <c r="K38" s="2"/>
      <c r="L38" s="2"/>
      <c r="M38" s="2"/>
      <c r="N38" s="2"/>
      <c r="O38" s="134">
        <f t="shared" si="1"/>
        <v>0</v>
      </c>
      <c r="P38" s="239">
        <f t="shared" si="2"/>
        <v>17</v>
      </c>
    </row>
    <row r="39" spans="1:16" ht="15" customHeight="1">
      <c r="A39" s="90">
        <v>36</v>
      </c>
      <c r="B39" s="2">
        <v>116</v>
      </c>
      <c r="C39" s="2" t="s">
        <v>40</v>
      </c>
      <c r="D39" s="2">
        <v>2</v>
      </c>
      <c r="E39" s="2">
        <v>4</v>
      </c>
      <c r="F39" s="2"/>
      <c r="G39" s="2">
        <v>2</v>
      </c>
      <c r="H39" s="2"/>
      <c r="I39" s="134">
        <f t="shared" si="0"/>
        <v>8</v>
      </c>
      <c r="J39" s="2">
        <v>2</v>
      </c>
      <c r="K39" s="2">
        <v>2</v>
      </c>
      <c r="L39" s="2"/>
      <c r="M39" s="2">
        <v>2</v>
      </c>
      <c r="N39" s="2"/>
      <c r="O39" s="134">
        <f t="shared" si="1"/>
        <v>6</v>
      </c>
      <c r="P39" s="239">
        <f t="shared" si="2"/>
        <v>14</v>
      </c>
    </row>
    <row r="40" spans="1:16" ht="15" customHeight="1">
      <c r="A40" s="90" t="s">
        <v>132</v>
      </c>
      <c r="B40" s="2">
        <v>26</v>
      </c>
      <c r="C40" s="2" t="s">
        <v>58</v>
      </c>
      <c r="D40" s="2"/>
      <c r="E40" s="2"/>
      <c r="F40" s="2">
        <v>1</v>
      </c>
      <c r="G40" s="2"/>
      <c r="H40" s="2"/>
      <c r="I40" s="134">
        <f t="shared" si="0"/>
        <v>1</v>
      </c>
      <c r="J40" s="2"/>
      <c r="K40" s="2"/>
      <c r="L40" s="2">
        <v>12</v>
      </c>
      <c r="M40" s="2"/>
      <c r="N40" s="2">
        <v>1</v>
      </c>
      <c r="O40" s="134">
        <f t="shared" si="1"/>
        <v>13</v>
      </c>
      <c r="P40" s="239">
        <f t="shared" si="2"/>
        <v>14</v>
      </c>
    </row>
    <row r="41" spans="1:16" ht="15" customHeight="1">
      <c r="A41" s="90">
        <v>38</v>
      </c>
      <c r="B41" s="2">
        <v>135</v>
      </c>
      <c r="C41" s="2" t="s">
        <v>45</v>
      </c>
      <c r="D41" s="2">
        <v>11</v>
      </c>
      <c r="E41" s="2"/>
      <c r="F41" s="2"/>
      <c r="G41" s="2"/>
      <c r="H41" s="2"/>
      <c r="I41" s="134">
        <f t="shared" si="0"/>
        <v>11</v>
      </c>
      <c r="J41" s="2"/>
      <c r="K41" s="2"/>
      <c r="L41" s="2"/>
      <c r="M41" s="2"/>
      <c r="N41" s="2"/>
      <c r="O41" s="134">
        <f t="shared" si="1"/>
        <v>0</v>
      </c>
      <c r="P41" s="239">
        <f t="shared" si="2"/>
        <v>11</v>
      </c>
    </row>
    <row r="42" spans="1:16" ht="15" customHeight="1">
      <c r="A42" s="90">
        <v>39</v>
      </c>
      <c r="B42" s="2">
        <v>76</v>
      </c>
      <c r="C42" s="2" t="s">
        <v>57</v>
      </c>
      <c r="D42" s="2">
        <v>3</v>
      </c>
      <c r="E42" s="2">
        <v>2</v>
      </c>
      <c r="F42" s="2"/>
      <c r="G42" s="2"/>
      <c r="H42" s="2"/>
      <c r="I42" s="134">
        <f t="shared" si="0"/>
        <v>5</v>
      </c>
      <c r="J42" s="2">
        <v>5</v>
      </c>
      <c r="K42" s="2"/>
      <c r="L42" s="2"/>
      <c r="M42" s="2"/>
      <c r="N42" s="2"/>
      <c r="O42" s="134">
        <f t="shared" si="1"/>
        <v>5</v>
      </c>
      <c r="P42" s="239">
        <f t="shared" si="2"/>
        <v>10</v>
      </c>
    </row>
    <row r="43" spans="1:16" ht="15" customHeight="1" thickBot="1">
      <c r="A43" s="91" t="s">
        <v>132</v>
      </c>
      <c r="B43" s="88">
        <v>33</v>
      </c>
      <c r="C43" s="88" t="s">
        <v>21</v>
      </c>
      <c r="D43" s="88">
        <v>6</v>
      </c>
      <c r="E43" s="88"/>
      <c r="F43" s="88"/>
      <c r="G43" s="88"/>
      <c r="H43" s="88"/>
      <c r="I43" s="135">
        <f t="shared" si="0"/>
        <v>6</v>
      </c>
      <c r="J43" s="88">
        <v>4</v>
      </c>
      <c r="K43" s="88"/>
      <c r="L43" s="88"/>
      <c r="M43" s="88"/>
      <c r="N43" s="88"/>
      <c r="O43" s="135">
        <f t="shared" si="1"/>
        <v>4</v>
      </c>
      <c r="P43" s="240">
        <f t="shared" si="2"/>
        <v>10</v>
      </c>
    </row>
    <row r="44" ht="15" customHeight="1" thickBot="1"/>
    <row r="45" spans="1:16" s="30" customFormat="1" ht="15" customHeight="1" thickBot="1">
      <c r="A45" s="92"/>
      <c r="B45" s="86" t="s">
        <v>133</v>
      </c>
      <c r="C45" s="86"/>
      <c r="D45" s="136">
        <f>SUM(D4:D44)</f>
        <v>830</v>
      </c>
      <c r="E45" s="137">
        <f>SUM(E4:E44)</f>
        <v>414</v>
      </c>
      <c r="F45" s="137">
        <f>SUM(F4:F44)</f>
        <v>371</v>
      </c>
      <c r="G45" s="137">
        <f>SUM(G4:G44)</f>
        <v>288</v>
      </c>
      <c r="H45" s="137">
        <f>SUM(H4:H44)</f>
        <v>133</v>
      </c>
      <c r="I45" s="138">
        <f>SUM(D45:H45)</f>
        <v>2036</v>
      </c>
      <c r="J45" s="136">
        <f>SUM(J4:J44)</f>
        <v>234</v>
      </c>
      <c r="K45" s="137">
        <f>SUM(K4:K44)</f>
        <v>136</v>
      </c>
      <c r="L45" s="137">
        <f>SUM(L4:L44)</f>
        <v>143</v>
      </c>
      <c r="M45" s="137">
        <f>SUM(M4:M44)</f>
        <v>59</v>
      </c>
      <c r="N45" s="137">
        <f>SUM(N4:N44)</f>
        <v>32</v>
      </c>
      <c r="O45" s="138">
        <f>SUM(J45:N45)</f>
        <v>604</v>
      </c>
      <c r="P45" s="139">
        <f>I45+O45</f>
        <v>2640</v>
      </c>
    </row>
    <row r="46" spans="1:16" s="30" customFormat="1" ht="15" customHeight="1">
      <c r="A46" s="277" t="s">
        <v>96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</row>
    <row r="47" s="30" customFormat="1" ht="15" customHeight="1"/>
    <row r="48" s="30" customFormat="1" ht="15" customHeight="1"/>
    <row r="49" spans="1:16" s="30" customFormat="1" ht="15" customHeight="1">
      <c r="A49" s="93"/>
      <c r="B49" s="86"/>
      <c r="C49" s="86"/>
      <c r="D49" s="86"/>
      <c r="E49" s="86"/>
      <c r="F49" s="86"/>
      <c r="G49" s="86"/>
      <c r="H49" s="86"/>
      <c r="I49" s="86"/>
      <c r="J49" s="93"/>
      <c r="K49" s="86"/>
      <c r="L49" s="86"/>
      <c r="M49" s="86"/>
      <c r="N49" s="86"/>
      <c r="O49" s="86"/>
      <c r="P49" s="93"/>
    </row>
    <row r="50" spans="1:17" s="30" customFormat="1" ht="15" customHeight="1">
      <c r="A50" s="93"/>
      <c r="B50" s="86"/>
      <c r="C50" s="86"/>
      <c r="D50" s="86"/>
      <c r="E50" s="86"/>
      <c r="F50" s="86"/>
      <c r="G50" s="86"/>
      <c r="H50" s="86"/>
      <c r="I50" s="86"/>
      <c r="J50" s="93"/>
      <c r="K50" s="94"/>
      <c r="L50" s="94"/>
      <c r="M50" s="94"/>
      <c r="N50" s="94"/>
      <c r="O50" s="94"/>
      <c r="P50" s="93"/>
      <c r="Q50"/>
    </row>
    <row r="51" ht="15" customHeight="1"/>
    <row r="53" spans="4:16" ht="12.75">
      <c r="D53" s="96"/>
      <c r="E53" s="96"/>
      <c r="F53" s="96"/>
      <c r="G53" s="96"/>
      <c r="H53" s="96"/>
      <c r="I53" s="96"/>
      <c r="K53" s="96"/>
      <c r="L53" s="96"/>
      <c r="M53" s="96"/>
      <c r="N53" s="96"/>
      <c r="O53" s="96"/>
      <c r="P53" s="96"/>
    </row>
    <row r="56" spans="1:7" ht="12.75">
      <c r="A56" s="92"/>
      <c r="B56" s="86"/>
      <c r="C56" s="86"/>
      <c r="D56" s="86"/>
      <c r="E56" s="86"/>
      <c r="F56" s="86"/>
      <c r="G56" s="86"/>
    </row>
    <row r="57" spans="1:7" ht="15" customHeight="1">
      <c r="A57" s="93"/>
      <c r="B57" s="86"/>
      <c r="C57" s="86"/>
      <c r="D57" s="86"/>
      <c r="E57" s="86"/>
      <c r="F57" s="86"/>
      <c r="G57" s="86"/>
    </row>
    <row r="58" ht="15" customHeight="1"/>
  </sheetData>
  <sheetProtection/>
  <mergeCells count="6">
    <mergeCell ref="A1:P1"/>
    <mergeCell ref="A46:P46"/>
    <mergeCell ref="A2:A3"/>
    <mergeCell ref="J2:O2"/>
    <mergeCell ref="P2:P3"/>
    <mergeCell ref="D2:I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5" width="4.75390625" style="4" customWidth="1"/>
    <col min="6" max="8" width="4.75390625" style="0" customWidth="1"/>
    <col min="9" max="9" width="5.75390625" style="5" customWidth="1"/>
    <col min="10" max="14" width="4.75390625" style="0" customWidth="1"/>
    <col min="15" max="15" width="5.75390625" style="5" customWidth="1"/>
    <col min="16" max="16" width="6.25390625" style="0" customWidth="1"/>
  </cols>
  <sheetData>
    <row r="1" spans="1:44" ht="36" customHeight="1" thickBot="1">
      <c r="A1" s="287" t="s">
        <v>154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6" ht="19.5" customHeight="1">
      <c r="A2" s="285" t="s">
        <v>53</v>
      </c>
      <c r="B2" s="40"/>
      <c r="C2" s="40"/>
      <c r="D2" s="281" t="s">
        <v>142</v>
      </c>
      <c r="E2" s="268"/>
      <c r="F2" s="268"/>
      <c r="G2" s="268"/>
      <c r="H2" s="268"/>
      <c r="I2" s="270"/>
      <c r="J2" s="280" t="s">
        <v>143</v>
      </c>
      <c r="K2" s="281"/>
      <c r="L2" s="281"/>
      <c r="M2" s="281"/>
      <c r="N2" s="281"/>
      <c r="O2" s="282"/>
      <c r="P2" s="283" t="s">
        <v>49</v>
      </c>
    </row>
    <row r="3" spans="1:18" ht="18" customHeight="1" thickBot="1">
      <c r="A3" s="286"/>
      <c r="B3" s="241" t="s">
        <v>114</v>
      </c>
      <c r="C3" s="241" t="s">
        <v>54</v>
      </c>
      <c r="D3" s="88" t="s">
        <v>0</v>
      </c>
      <c r="E3" s="88" t="s">
        <v>105</v>
      </c>
      <c r="F3" s="88" t="s">
        <v>2</v>
      </c>
      <c r="G3" s="88" t="s">
        <v>106</v>
      </c>
      <c r="H3" s="88" t="s">
        <v>107</v>
      </c>
      <c r="I3" s="97" t="s">
        <v>115</v>
      </c>
      <c r="J3" s="88" t="s">
        <v>0</v>
      </c>
      <c r="K3" s="88" t="s">
        <v>105</v>
      </c>
      <c r="L3" s="88" t="s">
        <v>2</v>
      </c>
      <c r="M3" s="88" t="s">
        <v>106</v>
      </c>
      <c r="N3" s="88" t="s">
        <v>107</v>
      </c>
      <c r="O3" s="97" t="s">
        <v>115</v>
      </c>
      <c r="P3" s="284"/>
      <c r="R3" s="30"/>
    </row>
    <row r="4" spans="1:18" ht="15" customHeight="1">
      <c r="A4" s="90">
        <v>41</v>
      </c>
      <c r="B4" s="2">
        <v>63</v>
      </c>
      <c r="C4" s="2" t="s">
        <v>82</v>
      </c>
      <c r="D4" s="2">
        <v>3</v>
      </c>
      <c r="E4" s="2"/>
      <c r="F4" s="2"/>
      <c r="G4" s="2"/>
      <c r="H4" s="2"/>
      <c r="I4" s="134">
        <f aca="true" t="shared" si="0" ref="I4:I15">SUM(D4:H4)</f>
        <v>3</v>
      </c>
      <c r="J4" s="2">
        <v>6</v>
      </c>
      <c r="K4" s="2"/>
      <c r="L4" s="2"/>
      <c r="M4" s="2"/>
      <c r="N4" s="2"/>
      <c r="O4" s="134">
        <f aca="true" t="shared" si="1" ref="O4:O15">SUM(J4:N4)</f>
        <v>6</v>
      </c>
      <c r="P4" s="134">
        <f aca="true" t="shared" si="2" ref="P4:P15">I4+O4</f>
        <v>9</v>
      </c>
      <c r="R4" s="68"/>
    </row>
    <row r="5" spans="1:18" ht="15" customHeight="1">
      <c r="A5" s="90">
        <v>42</v>
      </c>
      <c r="B5" s="2">
        <v>34</v>
      </c>
      <c r="C5" s="2" t="s">
        <v>99</v>
      </c>
      <c r="D5" s="151">
        <v>4</v>
      </c>
      <c r="E5" s="2"/>
      <c r="F5" s="2">
        <v>4</v>
      </c>
      <c r="G5" s="2"/>
      <c r="H5" s="2"/>
      <c r="I5" s="134">
        <f t="shared" si="0"/>
        <v>8</v>
      </c>
      <c r="J5" s="2"/>
      <c r="K5" s="2"/>
      <c r="L5" s="2"/>
      <c r="M5" s="2"/>
      <c r="N5" s="2"/>
      <c r="O5" s="134">
        <f t="shared" si="1"/>
        <v>0</v>
      </c>
      <c r="P5" s="134">
        <f t="shared" si="2"/>
        <v>8</v>
      </c>
      <c r="R5" s="68"/>
    </row>
    <row r="6" spans="1:18" ht="15" customHeight="1">
      <c r="A6" s="90">
        <v>43</v>
      </c>
      <c r="B6" s="2">
        <v>118</v>
      </c>
      <c r="C6" s="2" t="s">
        <v>156</v>
      </c>
      <c r="D6" s="2">
        <v>1</v>
      </c>
      <c r="E6" s="2"/>
      <c r="F6" s="2">
        <v>6</v>
      </c>
      <c r="G6" s="2"/>
      <c r="H6" s="2"/>
      <c r="I6" s="178">
        <f t="shared" si="0"/>
        <v>7</v>
      </c>
      <c r="J6" s="2"/>
      <c r="K6" s="2"/>
      <c r="L6" s="2"/>
      <c r="M6" s="2"/>
      <c r="N6" s="2"/>
      <c r="O6" s="134">
        <f t="shared" si="1"/>
        <v>0</v>
      </c>
      <c r="P6" s="134">
        <f t="shared" si="2"/>
        <v>7</v>
      </c>
      <c r="R6" s="68"/>
    </row>
    <row r="7" spans="1:18" ht="15" customHeight="1">
      <c r="A7" s="90" t="s">
        <v>132</v>
      </c>
      <c r="B7" s="2">
        <v>47</v>
      </c>
      <c r="C7" s="2" t="s">
        <v>29</v>
      </c>
      <c r="D7" s="2">
        <v>5</v>
      </c>
      <c r="E7" s="2"/>
      <c r="F7" s="2">
        <v>2</v>
      </c>
      <c r="G7" s="2" t="s">
        <v>132</v>
      </c>
      <c r="H7" s="2"/>
      <c r="I7" s="134">
        <f t="shared" si="0"/>
        <v>7</v>
      </c>
      <c r="J7" s="2"/>
      <c r="K7" s="2"/>
      <c r="L7" s="2"/>
      <c r="M7" s="2"/>
      <c r="N7" s="2"/>
      <c r="O7" s="134">
        <f t="shared" si="1"/>
        <v>0</v>
      </c>
      <c r="P7" s="134">
        <f t="shared" si="2"/>
        <v>7</v>
      </c>
      <c r="R7" s="68"/>
    </row>
    <row r="8" spans="1:18" ht="15" customHeight="1">
      <c r="A8" s="90" t="s">
        <v>132</v>
      </c>
      <c r="B8" s="2">
        <v>185</v>
      </c>
      <c r="C8" s="2" t="s">
        <v>155</v>
      </c>
      <c r="D8" s="2">
        <v>6</v>
      </c>
      <c r="E8" s="2"/>
      <c r="F8" s="2"/>
      <c r="G8" s="2"/>
      <c r="H8" s="2"/>
      <c r="I8" s="134">
        <f t="shared" si="0"/>
        <v>6</v>
      </c>
      <c r="J8" s="2">
        <v>1</v>
      </c>
      <c r="K8" s="2"/>
      <c r="L8" s="2"/>
      <c r="M8" s="2"/>
      <c r="N8" s="2"/>
      <c r="O8" s="134">
        <f t="shared" si="1"/>
        <v>1</v>
      </c>
      <c r="P8" s="134">
        <f t="shared" si="2"/>
        <v>7</v>
      </c>
      <c r="R8" s="68"/>
    </row>
    <row r="9" spans="1:18" ht="15" customHeight="1">
      <c r="A9" s="90">
        <v>46</v>
      </c>
      <c r="B9" s="2">
        <v>19</v>
      </c>
      <c r="C9" s="2" t="s">
        <v>73</v>
      </c>
      <c r="D9" s="2">
        <v>6</v>
      </c>
      <c r="E9" s="2"/>
      <c r="F9" s="2"/>
      <c r="G9" s="2"/>
      <c r="H9" s="2"/>
      <c r="I9" s="134">
        <f t="shared" si="0"/>
        <v>6</v>
      </c>
      <c r="J9" s="2"/>
      <c r="K9" s="2"/>
      <c r="L9" s="2"/>
      <c r="M9" s="2"/>
      <c r="N9" s="2"/>
      <c r="O9" s="134">
        <f t="shared" si="1"/>
        <v>0</v>
      </c>
      <c r="P9" s="134">
        <f t="shared" si="2"/>
        <v>6</v>
      </c>
      <c r="R9" s="68"/>
    </row>
    <row r="10" spans="1:18" ht="15" customHeight="1">
      <c r="A10" s="90" t="s">
        <v>132</v>
      </c>
      <c r="B10" s="2">
        <v>1</v>
      </c>
      <c r="C10" s="2" t="s">
        <v>10</v>
      </c>
      <c r="D10" s="2"/>
      <c r="E10" s="2"/>
      <c r="F10" s="2"/>
      <c r="G10" s="2"/>
      <c r="H10" s="2"/>
      <c r="I10" s="134">
        <f t="shared" si="0"/>
        <v>0</v>
      </c>
      <c r="J10" s="2">
        <v>4</v>
      </c>
      <c r="K10" s="2"/>
      <c r="L10" s="2"/>
      <c r="M10" s="2">
        <v>2</v>
      </c>
      <c r="N10" s="2"/>
      <c r="O10" s="134">
        <f t="shared" si="1"/>
        <v>6</v>
      </c>
      <c r="P10" s="134">
        <f t="shared" si="2"/>
        <v>6</v>
      </c>
      <c r="R10" s="68"/>
    </row>
    <row r="11" spans="1:18" ht="15" customHeight="1">
      <c r="A11" s="90" t="s">
        <v>132</v>
      </c>
      <c r="B11" s="2">
        <v>187</v>
      </c>
      <c r="C11" s="2" t="s">
        <v>157</v>
      </c>
      <c r="D11" s="2"/>
      <c r="E11" s="2"/>
      <c r="F11" s="2">
        <v>6</v>
      </c>
      <c r="G11" s="2"/>
      <c r="H11" s="2"/>
      <c r="I11" s="134">
        <f t="shared" si="0"/>
        <v>6</v>
      </c>
      <c r="J11" s="2"/>
      <c r="K11" s="2"/>
      <c r="L11" s="2"/>
      <c r="M11" s="2"/>
      <c r="N11" s="2"/>
      <c r="O11" s="134">
        <f t="shared" si="1"/>
        <v>0</v>
      </c>
      <c r="P11" s="134">
        <f t="shared" si="2"/>
        <v>6</v>
      </c>
      <c r="R11" s="68"/>
    </row>
    <row r="12" spans="1:18" ht="15" customHeight="1">
      <c r="A12" s="90">
        <v>49</v>
      </c>
      <c r="B12" s="2">
        <v>55</v>
      </c>
      <c r="C12" s="2" t="s">
        <v>74</v>
      </c>
      <c r="D12" s="2">
        <v>2</v>
      </c>
      <c r="E12" s="2"/>
      <c r="F12" s="2">
        <v>1</v>
      </c>
      <c r="G12" s="2">
        <v>2</v>
      </c>
      <c r="H12" s="2"/>
      <c r="I12" s="134">
        <f t="shared" si="0"/>
        <v>5</v>
      </c>
      <c r="J12" s="2"/>
      <c r="K12" s="2"/>
      <c r="L12" s="2"/>
      <c r="M12" s="2"/>
      <c r="N12" s="2"/>
      <c r="O12" s="134">
        <f t="shared" si="1"/>
        <v>0</v>
      </c>
      <c r="P12" s="134">
        <f t="shared" si="2"/>
        <v>5</v>
      </c>
      <c r="R12" s="68"/>
    </row>
    <row r="13" spans="1:18" ht="15" customHeight="1">
      <c r="A13" s="90">
        <v>50</v>
      </c>
      <c r="B13" s="2">
        <v>77</v>
      </c>
      <c r="C13" s="2" t="s">
        <v>151</v>
      </c>
      <c r="D13" s="2">
        <v>4</v>
      </c>
      <c r="E13" s="2"/>
      <c r="F13" s="2"/>
      <c r="G13" s="2"/>
      <c r="H13" s="2"/>
      <c r="I13" s="134">
        <f t="shared" si="0"/>
        <v>4</v>
      </c>
      <c r="J13" s="2"/>
      <c r="K13" s="2"/>
      <c r="L13" s="2"/>
      <c r="M13" s="2"/>
      <c r="N13" s="2"/>
      <c r="O13" s="134">
        <f t="shared" si="1"/>
        <v>0</v>
      </c>
      <c r="P13" s="134">
        <f t="shared" si="2"/>
        <v>4</v>
      </c>
      <c r="R13" s="68"/>
    </row>
    <row r="14" spans="1:18" ht="15" customHeight="1">
      <c r="A14" s="90">
        <v>51</v>
      </c>
      <c r="B14" s="2">
        <v>8</v>
      </c>
      <c r="C14" s="2" t="s">
        <v>150</v>
      </c>
      <c r="D14" s="2"/>
      <c r="E14" s="2"/>
      <c r="F14" s="2"/>
      <c r="G14" s="2">
        <v>3</v>
      </c>
      <c r="H14" s="2"/>
      <c r="I14" s="134">
        <f t="shared" si="0"/>
        <v>3</v>
      </c>
      <c r="J14" s="2"/>
      <c r="K14" s="2"/>
      <c r="L14" s="2"/>
      <c r="M14" s="2"/>
      <c r="N14" s="2"/>
      <c r="O14" s="134">
        <f t="shared" si="1"/>
        <v>0</v>
      </c>
      <c r="P14" s="134">
        <f t="shared" si="2"/>
        <v>3</v>
      </c>
      <c r="R14" s="68"/>
    </row>
    <row r="15" spans="1:18" ht="15" customHeight="1" thickBot="1">
      <c r="A15" s="91">
        <v>52</v>
      </c>
      <c r="B15" s="88">
        <v>122</v>
      </c>
      <c r="C15" s="88" t="s">
        <v>81</v>
      </c>
      <c r="D15" s="88">
        <v>1</v>
      </c>
      <c r="E15" s="88"/>
      <c r="F15" s="88"/>
      <c r="G15" s="88"/>
      <c r="H15" s="88"/>
      <c r="I15" s="135">
        <f t="shared" si="0"/>
        <v>1</v>
      </c>
      <c r="J15" s="88"/>
      <c r="K15" s="88"/>
      <c r="L15" s="88"/>
      <c r="M15" s="88"/>
      <c r="N15" s="88"/>
      <c r="O15" s="135">
        <f t="shared" si="1"/>
        <v>0</v>
      </c>
      <c r="P15" s="135">
        <f t="shared" si="2"/>
        <v>1</v>
      </c>
      <c r="R15" s="68"/>
    </row>
    <row r="16" ht="15" customHeight="1">
      <c r="R16" s="68"/>
    </row>
    <row r="17" spans="1:18" ht="15" customHeight="1" thickBot="1">
      <c r="A17" s="68"/>
      <c r="B17" s="86"/>
      <c r="C17" s="86"/>
      <c r="D17" s="6"/>
      <c r="E17" s="6"/>
      <c r="F17" s="6"/>
      <c r="G17" s="6"/>
      <c r="H17" s="6"/>
      <c r="I17" s="159"/>
      <c r="J17" s="6"/>
      <c r="K17" s="6"/>
      <c r="L17" s="6"/>
      <c r="M17" s="6"/>
      <c r="N17" s="6"/>
      <c r="O17" s="159"/>
      <c r="P17" s="159"/>
      <c r="R17" s="68"/>
    </row>
    <row r="18" spans="1:18" ht="15" customHeight="1" thickBot="1">
      <c r="A18" s="68"/>
      <c r="B18" s="86" t="s">
        <v>134</v>
      </c>
      <c r="C18" s="86"/>
      <c r="D18" s="136">
        <f>SUM(D4:D16)</f>
        <v>32</v>
      </c>
      <c r="E18" s="136">
        <f>SUM(E4:E16)</f>
        <v>0</v>
      </c>
      <c r="F18" s="136">
        <f>SUM(F4:F16)</f>
        <v>19</v>
      </c>
      <c r="G18" s="136">
        <f>SUM(G4:G16)</f>
        <v>5</v>
      </c>
      <c r="H18" s="136">
        <f>SUM(H5:H16)</f>
        <v>0</v>
      </c>
      <c r="I18" s="136">
        <f aca="true" t="shared" si="3" ref="I18:P18">SUM(I4:I16)</f>
        <v>56</v>
      </c>
      <c r="J18" s="136">
        <f t="shared" si="3"/>
        <v>11</v>
      </c>
      <c r="K18" s="136">
        <f t="shared" si="3"/>
        <v>0</v>
      </c>
      <c r="L18" s="136">
        <f t="shared" si="3"/>
        <v>0</v>
      </c>
      <c r="M18" s="136">
        <f t="shared" si="3"/>
        <v>2</v>
      </c>
      <c r="N18" s="136">
        <f t="shared" si="3"/>
        <v>0</v>
      </c>
      <c r="O18" s="136">
        <f t="shared" si="3"/>
        <v>13</v>
      </c>
      <c r="P18" s="179">
        <f t="shared" si="3"/>
        <v>69</v>
      </c>
      <c r="R18" s="68"/>
    </row>
    <row r="19" spans="1:18" ht="15" customHeight="1" thickBot="1">
      <c r="A19" s="68"/>
      <c r="B19" s="86"/>
      <c r="C19" s="86"/>
      <c r="D19" s="6"/>
      <c r="E19" s="6"/>
      <c r="F19" s="6"/>
      <c r="G19" s="6"/>
      <c r="H19" s="6"/>
      <c r="I19" s="140"/>
      <c r="J19" s="6"/>
      <c r="K19" s="6"/>
      <c r="L19" s="6"/>
      <c r="M19" s="6"/>
      <c r="N19" s="6"/>
      <c r="O19" s="140"/>
      <c r="P19" s="140"/>
      <c r="R19" s="68"/>
    </row>
    <row r="20" spans="1:18" ht="15" customHeight="1" thickBot="1">
      <c r="A20" s="68"/>
      <c r="B20" s="86" t="s">
        <v>135</v>
      </c>
      <c r="C20" s="86"/>
      <c r="D20" s="136">
        <f>'oblast.ž.1'!D45</f>
        <v>830</v>
      </c>
      <c r="E20" s="137">
        <f>'oblast.ž.1'!E45</f>
        <v>414</v>
      </c>
      <c r="F20" s="137">
        <f>'oblast.ž.1'!F45</f>
        <v>371</v>
      </c>
      <c r="G20" s="137">
        <f>'oblast.ž.1'!G45</f>
        <v>288</v>
      </c>
      <c r="H20" s="141">
        <f>'oblast.ž.1'!H45</f>
        <v>133</v>
      </c>
      <c r="I20" s="138">
        <f>SUM(D20:H20)</f>
        <v>2036</v>
      </c>
      <c r="J20" s="136">
        <f>'oblast.ž.1'!J45</f>
        <v>234</v>
      </c>
      <c r="K20" s="137">
        <f>'oblast.ž.1'!K45</f>
        <v>136</v>
      </c>
      <c r="L20" s="137">
        <f>'oblast.ž.1'!L45</f>
        <v>143</v>
      </c>
      <c r="M20" s="137">
        <f>'oblast.ž.1'!M45</f>
        <v>59</v>
      </c>
      <c r="N20" s="141">
        <f>'oblast.ž.1'!N45</f>
        <v>32</v>
      </c>
      <c r="O20" s="138">
        <f>SUM(J20:N20)</f>
        <v>604</v>
      </c>
      <c r="P20" s="139">
        <f>I20+O20</f>
        <v>2640</v>
      </c>
      <c r="R20" s="68"/>
    </row>
    <row r="21" spans="1:18" ht="15" customHeight="1" thickBot="1">
      <c r="A21" s="68"/>
      <c r="B21" s="86"/>
      <c r="C21" s="86"/>
      <c r="D21" s="6"/>
      <c r="E21" s="6"/>
      <c r="F21" s="6"/>
      <c r="G21" s="6"/>
      <c r="H21" s="6"/>
      <c r="I21" s="140"/>
      <c r="J21" s="6"/>
      <c r="K21" s="6"/>
      <c r="L21" s="6"/>
      <c r="M21" s="6"/>
      <c r="N21" s="6"/>
      <c r="O21" s="140"/>
      <c r="P21" s="140"/>
      <c r="R21" s="68"/>
    </row>
    <row r="22" spans="1:18" ht="15" customHeight="1" thickBot="1">
      <c r="A22" s="68"/>
      <c r="B22" s="86" t="s">
        <v>136</v>
      </c>
      <c r="C22" s="86"/>
      <c r="D22" s="136">
        <f>D18+D20</f>
        <v>862</v>
      </c>
      <c r="E22" s="137">
        <f>E18+E20</f>
        <v>414</v>
      </c>
      <c r="F22" s="137">
        <f>F18+F20</f>
        <v>390</v>
      </c>
      <c r="G22" s="137">
        <f>G18+G20</f>
        <v>293</v>
      </c>
      <c r="H22" s="141">
        <f>H18+H20</f>
        <v>133</v>
      </c>
      <c r="I22" s="138">
        <f>SUM(D22:H22)</f>
        <v>2092</v>
      </c>
      <c r="J22" s="136">
        <f>J18+J20</f>
        <v>245</v>
      </c>
      <c r="K22" s="137">
        <f>K18+K20</f>
        <v>136</v>
      </c>
      <c r="L22" s="137">
        <f>L18+L20</f>
        <v>143</v>
      </c>
      <c r="M22" s="137">
        <f>M18+M20</f>
        <v>61</v>
      </c>
      <c r="N22" s="141">
        <f>N18+N20</f>
        <v>32</v>
      </c>
      <c r="O22" s="138">
        <f>SUM(J22:N22)</f>
        <v>617</v>
      </c>
      <c r="P22" s="139">
        <f>I22+O22</f>
        <v>2709</v>
      </c>
      <c r="R22" s="68"/>
    </row>
    <row r="23" spans="1:18" s="30" customFormat="1" ht="15" customHeight="1">
      <c r="A23" s="68"/>
      <c r="B23" s="2"/>
      <c r="C23" s="2"/>
      <c r="D23" s="2"/>
      <c r="E23" s="2"/>
      <c r="F23" s="2"/>
      <c r="G23" s="2"/>
      <c r="H23" s="2"/>
      <c r="I23" s="24"/>
      <c r="J23" s="2"/>
      <c r="K23" s="2"/>
      <c r="L23" s="2"/>
      <c r="M23" s="2"/>
      <c r="N23" s="2"/>
      <c r="O23" s="24"/>
      <c r="P23" s="24"/>
      <c r="R23" s="68"/>
    </row>
    <row r="24" s="30" customFormat="1" ht="15" customHeight="1">
      <c r="R24" s="68"/>
    </row>
    <row r="25" s="30" customFormat="1" ht="15" customHeight="1">
      <c r="R25" s="68"/>
    </row>
    <row r="26" s="30" customFormat="1" ht="15" customHeight="1">
      <c r="R26" s="68"/>
    </row>
    <row r="27" spans="1:18" s="30" customFormat="1" ht="15" customHeight="1">
      <c r="A27" s="68"/>
      <c r="B27" s="2"/>
      <c r="C27" s="2"/>
      <c r="D27" s="2"/>
      <c r="E27" s="2"/>
      <c r="F27" s="2"/>
      <c r="G27" s="2"/>
      <c r="H27" s="2"/>
      <c r="I27" s="24"/>
      <c r="J27" s="2"/>
      <c r="K27" s="2"/>
      <c r="L27" s="2"/>
      <c r="M27" s="2"/>
      <c r="N27" s="2"/>
      <c r="O27" s="24"/>
      <c r="P27" s="24"/>
      <c r="R27" s="68"/>
    </row>
    <row r="28" spans="1:18" s="30" customFormat="1" ht="15" customHeight="1">
      <c r="A28" s="68"/>
      <c r="B28" s="2"/>
      <c r="C28" s="2"/>
      <c r="D28" s="2"/>
      <c r="E28" s="2"/>
      <c r="F28" s="2"/>
      <c r="G28" s="2"/>
      <c r="H28" s="2"/>
      <c r="I28" s="24"/>
      <c r="J28" s="2"/>
      <c r="K28" s="2"/>
      <c r="L28" s="2"/>
      <c r="M28" s="2"/>
      <c r="N28" s="2"/>
      <c r="O28" s="24"/>
      <c r="P28" s="24"/>
      <c r="R28" s="68"/>
    </row>
    <row r="29" spans="1:18" s="30" customFormat="1" ht="15" customHeight="1">
      <c r="A29" s="68"/>
      <c r="B29" s="2"/>
      <c r="C29" s="2"/>
      <c r="D29" s="2"/>
      <c r="E29" s="2"/>
      <c r="F29" s="2"/>
      <c r="G29" s="2"/>
      <c r="H29" s="2"/>
      <c r="I29" s="24"/>
      <c r="J29" s="2"/>
      <c r="K29" s="2"/>
      <c r="L29" s="2"/>
      <c r="M29" s="2"/>
      <c r="N29" s="2"/>
      <c r="O29" s="24"/>
      <c r="P29" s="24"/>
      <c r="R29" s="68"/>
    </row>
    <row r="30" spans="1:18" s="30" customFormat="1" ht="15" customHeight="1">
      <c r="A30" s="68"/>
      <c r="B30" s="2"/>
      <c r="C30" s="2"/>
      <c r="D30" s="2"/>
      <c r="E30" s="2"/>
      <c r="F30" s="2"/>
      <c r="G30" s="2"/>
      <c r="H30" s="2"/>
      <c r="I30" s="24"/>
      <c r="J30" s="2"/>
      <c r="K30" s="2"/>
      <c r="L30" s="2"/>
      <c r="M30" s="2"/>
      <c r="N30" s="2"/>
      <c r="O30" s="24"/>
      <c r="P30" s="24"/>
      <c r="R30" s="68"/>
    </row>
    <row r="31" spans="1:18" s="30" customFormat="1" ht="15" customHeight="1">
      <c r="A31" s="68"/>
      <c r="B31" s="2"/>
      <c r="C31" s="2"/>
      <c r="D31" s="2"/>
      <c r="E31" s="2"/>
      <c r="F31" s="2"/>
      <c r="G31" s="2"/>
      <c r="H31" s="2"/>
      <c r="I31" s="24"/>
      <c r="J31" s="2"/>
      <c r="K31" s="2"/>
      <c r="L31" s="2"/>
      <c r="M31" s="2"/>
      <c r="N31" s="2"/>
      <c r="O31" s="24"/>
      <c r="P31" s="24"/>
      <c r="R31" s="68"/>
    </row>
    <row r="32" spans="1:18" s="30" customFormat="1" ht="15" customHeight="1">
      <c r="A32" s="68"/>
      <c r="B32" s="2"/>
      <c r="C32" s="2"/>
      <c r="D32" s="2"/>
      <c r="E32" s="2"/>
      <c r="F32" s="2"/>
      <c r="G32" s="2"/>
      <c r="H32" s="2"/>
      <c r="I32" s="24"/>
      <c r="J32" s="2"/>
      <c r="K32" s="2"/>
      <c r="L32" s="2"/>
      <c r="M32" s="2"/>
      <c r="N32" s="2"/>
      <c r="O32" s="24"/>
      <c r="P32" s="24"/>
      <c r="R32" s="68"/>
    </row>
    <row r="33" spans="1:18" s="30" customFormat="1" ht="15" customHeight="1">
      <c r="A33" s="68"/>
      <c r="B33" s="2"/>
      <c r="C33" s="2"/>
      <c r="D33" s="2"/>
      <c r="E33" s="2"/>
      <c r="F33" s="2"/>
      <c r="G33" s="2"/>
      <c r="H33" s="2"/>
      <c r="I33" s="24"/>
      <c r="J33" s="2"/>
      <c r="K33" s="2"/>
      <c r="L33" s="2"/>
      <c r="M33" s="2"/>
      <c r="N33" s="2"/>
      <c r="O33" s="24"/>
      <c r="P33" s="24"/>
      <c r="R33" s="68"/>
    </row>
    <row r="34" spans="1:18" s="30" customFormat="1" ht="15" customHeight="1">
      <c r="A34" s="68"/>
      <c r="B34" s="2"/>
      <c r="C34" s="2"/>
      <c r="D34" s="2"/>
      <c r="E34" s="2"/>
      <c r="F34" s="2"/>
      <c r="G34" s="2"/>
      <c r="H34" s="2"/>
      <c r="I34" s="24"/>
      <c r="J34" s="2"/>
      <c r="K34" s="2"/>
      <c r="L34" s="2"/>
      <c r="M34" s="2"/>
      <c r="N34" s="2"/>
      <c r="O34" s="24"/>
      <c r="P34" s="24"/>
      <c r="R34" s="68"/>
    </row>
    <row r="35" spans="1:16" ht="15" customHeight="1">
      <c r="A3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9"/>
    </row>
    <row r="36" spans="1:16" ht="15" customHeight="1">
      <c r="A36"/>
      <c r="B36" s="1"/>
      <c r="C36" s="1"/>
      <c r="D36" s="1"/>
      <c r="E36" s="1"/>
      <c r="F36" s="1"/>
      <c r="G36" s="1"/>
      <c r="H36" s="1"/>
      <c r="I36" s="70"/>
      <c r="J36" s="1"/>
      <c r="K36" s="1"/>
      <c r="L36" s="1"/>
      <c r="M36" s="1"/>
      <c r="N36" s="1"/>
      <c r="O36" s="70"/>
      <c r="P36" s="70"/>
    </row>
    <row r="37" spans="1:16" ht="15" customHeight="1">
      <c r="A37" s="277" t="s">
        <v>97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</row>
    <row r="38" ht="15" customHeight="1"/>
    <row r="39" spans="2:16" s="43" customFormat="1" ht="1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8" ht="15" customHeight="1"/>
    <row r="49" spans="1:6" ht="15" customHeight="1">
      <c r="A49" s="43"/>
      <c r="B49" s="24"/>
      <c r="C49" s="24"/>
      <c r="D49" s="24"/>
      <c r="E49" s="24"/>
      <c r="F49" s="24"/>
    </row>
  </sheetData>
  <sheetProtection/>
  <mergeCells count="6">
    <mergeCell ref="A37:P37"/>
    <mergeCell ref="A2:A3"/>
    <mergeCell ref="A1:P1"/>
    <mergeCell ref="D2:I2"/>
    <mergeCell ref="J2:O2"/>
    <mergeCell ref="P2:P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6759"/>
  <sheetViews>
    <sheetView zoomScalePageLayoutView="0" workbookViewId="0" topLeftCell="K1">
      <pane ySplit="2" topLeftCell="A61" activePane="bottomLeft" state="frozen"/>
      <selection pane="topLeft" activeCell="A54" sqref="A54:IV56"/>
      <selection pane="bottomLeft" activeCell="R90" sqref="R90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127" customWidth="1"/>
    <col min="5" max="5" width="9.125" style="4" customWidth="1"/>
    <col min="6" max="6" width="9.125" style="127" customWidth="1"/>
    <col min="7" max="7" width="11.625" style="0" customWidth="1"/>
    <col min="12" max="12" width="9.125" style="101" customWidth="1"/>
  </cols>
  <sheetData>
    <row r="1" spans="1:7" ht="21" customHeight="1" thickBot="1">
      <c r="A1" s="290" t="s">
        <v>169</v>
      </c>
      <c r="B1" s="291"/>
      <c r="C1" s="291"/>
      <c r="D1" s="291"/>
      <c r="E1" s="291"/>
      <c r="F1" s="291"/>
      <c r="G1" s="292"/>
    </row>
    <row r="2" spans="1:7" ht="18" customHeight="1" thickBot="1">
      <c r="A2" s="47" t="s">
        <v>72</v>
      </c>
      <c r="B2" s="48" t="s">
        <v>54</v>
      </c>
      <c r="C2" s="111" t="s">
        <v>101</v>
      </c>
      <c r="D2" s="124" t="s">
        <v>100</v>
      </c>
      <c r="E2" s="49" t="s">
        <v>48</v>
      </c>
      <c r="F2" s="124" t="s">
        <v>102</v>
      </c>
      <c r="G2" s="50" t="s">
        <v>49</v>
      </c>
    </row>
    <row r="3" spans="1:7" ht="16.5" customHeight="1">
      <c r="A3" s="58">
        <v>1</v>
      </c>
      <c r="B3" s="82" t="s">
        <v>10</v>
      </c>
      <c r="C3" s="104">
        <v>49</v>
      </c>
      <c r="D3" s="125">
        <v>12</v>
      </c>
      <c r="E3" s="105">
        <v>22</v>
      </c>
      <c r="F3" s="142">
        <v>6</v>
      </c>
      <c r="G3" s="226">
        <f>SUM(C3:F3)</f>
        <v>89</v>
      </c>
    </row>
    <row r="4" spans="1:7" ht="16.5" customHeight="1">
      <c r="A4" s="58">
        <v>7</v>
      </c>
      <c r="B4" s="82" t="s">
        <v>11</v>
      </c>
      <c r="C4" s="106"/>
      <c r="D4" s="123"/>
      <c r="E4" s="84"/>
      <c r="F4" s="143"/>
      <c r="G4" s="227">
        <f aca="true" t="shared" si="0" ref="G4:G41">SUM(C4:F4)</f>
        <v>0</v>
      </c>
    </row>
    <row r="5" spans="1:7" ht="16.5" customHeight="1">
      <c r="A5" s="58">
        <v>8</v>
      </c>
      <c r="B5" s="82" t="s">
        <v>12</v>
      </c>
      <c r="C5" s="106"/>
      <c r="D5" s="123"/>
      <c r="E5" s="84"/>
      <c r="F5" s="143">
        <v>3</v>
      </c>
      <c r="G5" s="227">
        <f t="shared" si="0"/>
        <v>3</v>
      </c>
    </row>
    <row r="6" spans="1:7" ht="16.5" customHeight="1">
      <c r="A6" s="58">
        <v>9</v>
      </c>
      <c r="B6" s="82" t="s">
        <v>13</v>
      </c>
      <c r="C6" s="106">
        <v>414</v>
      </c>
      <c r="D6" s="123">
        <v>234</v>
      </c>
      <c r="E6" s="84">
        <v>140</v>
      </c>
      <c r="F6" s="143">
        <v>269</v>
      </c>
      <c r="G6" s="227">
        <f t="shared" si="0"/>
        <v>1057</v>
      </c>
    </row>
    <row r="7" spans="1:7" ht="16.5" customHeight="1">
      <c r="A7" s="58">
        <v>10</v>
      </c>
      <c r="B7" s="82" t="s">
        <v>14</v>
      </c>
      <c r="C7" s="106"/>
      <c r="D7" s="123">
        <v>18</v>
      </c>
      <c r="E7" s="84"/>
      <c r="F7" s="143">
        <v>64</v>
      </c>
      <c r="G7" s="227">
        <f t="shared" si="0"/>
        <v>82</v>
      </c>
    </row>
    <row r="8" spans="1:7" ht="16.5" customHeight="1">
      <c r="A8" s="58">
        <v>11</v>
      </c>
      <c r="B8" s="82" t="s">
        <v>128</v>
      </c>
      <c r="C8" s="106"/>
      <c r="D8" s="123">
        <v>48</v>
      </c>
      <c r="E8" s="84"/>
      <c r="F8" s="143">
        <v>137</v>
      </c>
      <c r="G8" s="227">
        <f t="shared" si="0"/>
        <v>185</v>
      </c>
    </row>
    <row r="9" spans="1:7" ht="16.5" customHeight="1">
      <c r="A9" s="58">
        <v>12</v>
      </c>
      <c r="B9" s="82" t="s">
        <v>85</v>
      </c>
      <c r="C9" s="106">
        <v>358</v>
      </c>
      <c r="D9" s="123">
        <v>340</v>
      </c>
      <c r="E9" s="84">
        <v>146</v>
      </c>
      <c r="F9" s="143">
        <v>90</v>
      </c>
      <c r="G9" s="227">
        <f t="shared" si="0"/>
        <v>934</v>
      </c>
    </row>
    <row r="10" spans="1:7" ht="16.5" customHeight="1">
      <c r="A10" s="58">
        <v>14</v>
      </c>
      <c r="B10" s="82" t="s">
        <v>16</v>
      </c>
      <c r="C10" s="106"/>
      <c r="D10" s="123">
        <v>9</v>
      </c>
      <c r="E10" s="84">
        <v>8</v>
      </c>
      <c r="F10" s="143">
        <v>71</v>
      </c>
      <c r="G10" s="227">
        <f t="shared" si="0"/>
        <v>88</v>
      </c>
    </row>
    <row r="11" spans="1:7" ht="16.5" customHeight="1">
      <c r="A11" s="58">
        <v>16</v>
      </c>
      <c r="B11" s="82" t="s">
        <v>119</v>
      </c>
      <c r="C11" s="106"/>
      <c r="D11" s="123"/>
      <c r="E11" s="84"/>
      <c r="F11" s="143"/>
      <c r="G11" s="227">
        <f t="shared" si="0"/>
        <v>0</v>
      </c>
    </row>
    <row r="12" spans="1:7" ht="16.5" customHeight="1">
      <c r="A12" s="58">
        <v>17</v>
      </c>
      <c r="B12" s="82" t="s">
        <v>17</v>
      </c>
      <c r="C12" s="106"/>
      <c r="D12" s="123"/>
      <c r="E12" s="84"/>
      <c r="F12" s="143">
        <v>20</v>
      </c>
      <c r="G12" s="227">
        <f t="shared" si="0"/>
        <v>20</v>
      </c>
    </row>
    <row r="13" spans="1:7" ht="16.5" customHeight="1">
      <c r="A13" s="58">
        <v>18</v>
      </c>
      <c r="B13" s="82" t="s">
        <v>61</v>
      </c>
      <c r="C13" s="106"/>
      <c r="D13" s="123"/>
      <c r="E13" s="84"/>
      <c r="F13" s="143"/>
      <c r="G13" s="227">
        <f t="shared" si="0"/>
        <v>0</v>
      </c>
    </row>
    <row r="14" spans="1:7" ht="16.5" customHeight="1">
      <c r="A14" s="58">
        <v>19</v>
      </c>
      <c r="B14" s="82" t="s">
        <v>73</v>
      </c>
      <c r="C14" s="106"/>
      <c r="D14" s="123"/>
      <c r="E14" s="84"/>
      <c r="F14" s="143">
        <v>6</v>
      </c>
      <c r="G14" s="227">
        <f t="shared" si="0"/>
        <v>6</v>
      </c>
    </row>
    <row r="15" spans="1:7" ht="16.5" customHeight="1">
      <c r="A15" s="58">
        <v>20</v>
      </c>
      <c r="B15" s="82" t="s">
        <v>117</v>
      </c>
      <c r="C15" s="106"/>
      <c r="D15" s="123"/>
      <c r="E15" s="84">
        <v>8</v>
      </c>
      <c r="F15" s="143"/>
      <c r="G15" s="227">
        <f t="shared" si="0"/>
        <v>8</v>
      </c>
    </row>
    <row r="16" spans="1:7" ht="16.5" customHeight="1">
      <c r="A16" s="58">
        <v>23</v>
      </c>
      <c r="B16" s="82" t="s">
        <v>18</v>
      </c>
      <c r="C16" s="106"/>
      <c r="D16" s="123">
        <v>71</v>
      </c>
      <c r="E16" s="84">
        <v>8</v>
      </c>
      <c r="F16" s="143">
        <v>123</v>
      </c>
      <c r="G16" s="227">
        <f t="shared" si="0"/>
        <v>202</v>
      </c>
    </row>
    <row r="17" spans="1:7" ht="16.5" customHeight="1">
      <c r="A17" s="58">
        <v>24</v>
      </c>
      <c r="B17" s="82" t="s">
        <v>19</v>
      </c>
      <c r="C17" s="106">
        <v>620</v>
      </c>
      <c r="D17" s="123">
        <v>411</v>
      </c>
      <c r="E17" s="84">
        <v>70</v>
      </c>
      <c r="F17" s="143">
        <v>185</v>
      </c>
      <c r="G17" s="227">
        <f t="shared" si="0"/>
        <v>1286</v>
      </c>
    </row>
    <row r="18" spans="1:7" ht="16.5" customHeight="1">
      <c r="A18" s="58">
        <v>26</v>
      </c>
      <c r="B18" s="82" t="s">
        <v>58</v>
      </c>
      <c r="C18" s="106"/>
      <c r="D18" s="123"/>
      <c r="E18" s="84"/>
      <c r="F18" s="143">
        <v>14</v>
      </c>
      <c r="G18" s="227">
        <f t="shared" si="0"/>
        <v>14</v>
      </c>
    </row>
    <row r="19" spans="1:7" ht="16.5" customHeight="1">
      <c r="A19" s="58">
        <v>27</v>
      </c>
      <c r="B19" s="82" t="s">
        <v>20</v>
      </c>
      <c r="C19" s="106"/>
      <c r="D19" s="123"/>
      <c r="E19" s="84"/>
      <c r="F19" s="143">
        <v>26</v>
      </c>
      <c r="G19" s="227">
        <f t="shared" si="0"/>
        <v>26</v>
      </c>
    </row>
    <row r="20" spans="1:7" ht="16.5" customHeight="1">
      <c r="A20" s="58">
        <v>30</v>
      </c>
      <c r="B20" s="82" t="s">
        <v>63</v>
      </c>
      <c r="C20" s="106"/>
      <c r="D20" s="123">
        <v>27</v>
      </c>
      <c r="E20" s="84"/>
      <c r="F20" s="143">
        <v>46</v>
      </c>
      <c r="G20" s="227">
        <f t="shared" si="0"/>
        <v>73</v>
      </c>
    </row>
    <row r="21" spans="1:7" ht="16.5" customHeight="1">
      <c r="A21" s="58">
        <v>33</v>
      </c>
      <c r="B21" s="82" t="s">
        <v>21</v>
      </c>
      <c r="C21" s="106"/>
      <c r="D21" s="123"/>
      <c r="E21" s="84"/>
      <c r="F21" s="143">
        <v>10</v>
      </c>
      <c r="G21" s="227">
        <f t="shared" si="0"/>
        <v>10</v>
      </c>
    </row>
    <row r="22" spans="1:7" ht="16.5" customHeight="1">
      <c r="A22" s="58">
        <v>34</v>
      </c>
      <c r="B22" s="82" t="s">
        <v>99</v>
      </c>
      <c r="C22" s="106"/>
      <c r="D22" s="123"/>
      <c r="E22" s="84"/>
      <c r="F22" s="161">
        <v>8</v>
      </c>
      <c r="G22" s="227">
        <f t="shared" si="0"/>
        <v>8</v>
      </c>
    </row>
    <row r="23" spans="1:7" ht="16.5" customHeight="1">
      <c r="A23" s="58">
        <v>35</v>
      </c>
      <c r="B23" s="82" t="s">
        <v>55</v>
      </c>
      <c r="C23" s="106"/>
      <c r="D23" s="123"/>
      <c r="E23" s="84"/>
      <c r="F23" s="143"/>
      <c r="G23" s="227">
        <f t="shared" si="0"/>
        <v>0</v>
      </c>
    </row>
    <row r="24" spans="1:7" ht="16.5" customHeight="1">
      <c r="A24" s="58">
        <v>36</v>
      </c>
      <c r="B24" s="82" t="s">
        <v>22</v>
      </c>
      <c r="C24" s="106"/>
      <c r="D24" s="123">
        <v>12</v>
      </c>
      <c r="E24" s="84"/>
      <c r="F24" s="143">
        <v>21</v>
      </c>
      <c r="G24" s="227">
        <f t="shared" si="0"/>
        <v>33</v>
      </c>
    </row>
    <row r="25" spans="1:7" ht="16.5" customHeight="1">
      <c r="A25" s="58">
        <v>38</v>
      </c>
      <c r="B25" s="82" t="s">
        <v>62</v>
      </c>
      <c r="C25" s="106"/>
      <c r="D25" s="123"/>
      <c r="E25" s="84"/>
      <c r="F25" s="143">
        <v>26</v>
      </c>
      <c r="G25" s="227">
        <f t="shared" si="0"/>
        <v>26</v>
      </c>
    </row>
    <row r="26" spans="1:7" ht="16.5" customHeight="1">
      <c r="A26" s="58">
        <v>39</v>
      </c>
      <c r="B26" s="82" t="s">
        <v>23</v>
      </c>
      <c r="C26" s="106"/>
      <c r="D26" s="123">
        <v>24</v>
      </c>
      <c r="E26" s="84">
        <v>12</v>
      </c>
      <c r="F26" s="143">
        <v>30</v>
      </c>
      <c r="G26" s="227">
        <f t="shared" si="0"/>
        <v>66</v>
      </c>
    </row>
    <row r="27" spans="1:7" ht="16.5" customHeight="1">
      <c r="A27" s="58">
        <v>42</v>
      </c>
      <c r="B27" s="82" t="s">
        <v>24</v>
      </c>
      <c r="C27" s="106">
        <v>192</v>
      </c>
      <c r="D27" s="123">
        <v>21</v>
      </c>
      <c r="E27" s="84">
        <v>20</v>
      </c>
      <c r="F27" s="143">
        <v>17</v>
      </c>
      <c r="G27" s="227">
        <f t="shared" si="0"/>
        <v>250</v>
      </c>
    </row>
    <row r="28" spans="1:7" ht="16.5" customHeight="1">
      <c r="A28" s="58">
        <v>43</v>
      </c>
      <c r="B28" s="82" t="s">
        <v>25</v>
      </c>
      <c r="C28" s="106"/>
      <c r="D28" s="123">
        <v>15</v>
      </c>
      <c r="E28" s="84"/>
      <c r="F28" s="143">
        <v>30</v>
      </c>
      <c r="G28" s="227">
        <f t="shared" si="0"/>
        <v>45</v>
      </c>
    </row>
    <row r="29" spans="1:7" ht="16.5" customHeight="1">
      <c r="A29" s="58">
        <v>44</v>
      </c>
      <c r="B29" s="82" t="s">
        <v>26</v>
      </c>
      <c r="C29" s="106"/>
      <c r="D29" s="123"/>
      <c r="E29" s="84"/>
      <c r="F29" s="143"/>
      <c r="G29" s="227">
        <f t="shared" si="0"/>
        <v>0</v>
      </c>
    </row>
    <row r="30" spans="1:7" ht="16.5" customHeight="1">
      <c r="A30" s="58">
        <v>45</v>
      </c>
      <c r="B30" s="82" t="s">
        <v>27</v>
      </c>
      <c r="C30" s="106"/>
      <c r="D30" s="123"/>
      <c r="E30" s="84"/>
      <c r="F30" s="143">
        <v>39</v>
      </c>
      <c r="G30" s="227">
        <f t="shared" si="0"/>
        <v>39</v>
      </c>
    </row>
    <row r="31" spans="1:7" ht="16.5" customHeight="1">
      <c r="A31" s="58">
        <v>46</v>
      </c>
      <c r="B31" s="82" t="s">
        <v>28</v>
      </c>
      <c r="C31" s="106"/>
      <c r="D31" s="123">
        <v>4</v>
      </c>
      <c r="E31" s="123"/>
      <c r="F31" s="143">
        <v>21</v>
      </c>
      <c r="G31" s="227">
        <f t="shared" si="0"/>
        <v>25</v>
      </c>
    </row>
    <row r="32" spans="1:7" ht="16.5" customHeight="1">
      <c r="A32" s="58">
        <v>47</v>
      </c>
      <c r="B32" s="82" t="s">
        <v>29</v>
      </c>
      <c r="C32" s="106"/>
      <c r="D32" s="123"/>
      <c r="E32" s="123"/>
      <c r="F32" s="143">
        <v>7</v>
      </c>
      <c r="G32" s="227">
        <f t="shared" si="0"/>
        <v>7</v>
      </c>
    </row>
    <row r="33" spans="1:7" ht="16.5" customHeight="1">
      <c r="A33" s="58">
        <v>48</v>
      </c>
      <c r="B33" s="82" t="s">
        <v>30</v>
      </c>
      <c r="C33" s="106"/>
      <c r="D33" s="123"/>
      <c r="E33" s="123"/>
      <c r="F33" s="143" t="s">
        <v>170</v>
      </c>
      <c r="G33" s="227">
        <f t="shared" si="0"/>
        <v>0</v>
      </c>
    </row>
    <row r="34" spans="1:7" ht="16.5" customHeight="1">
      <c r="A34" s="58">
        <v>49</v>
      </c>
      <c r="B34" s="82" t="s">
        <v>31</v>
      </c>
      <c r="C34" s="106">
        <v>198</v>
      </c>
      <c r="D34" s="123">
        <v>101</v>
      </c>
      <c r="E34" s="123">
        <v>38</v>
      </c>
      <c r="F34" s="143">
        <v>54</v>
      </c>
      <c r="G34" s="227">
        <f t="shared" si="0"/>
        <v>391</v>
      </c>
    </row>
    <row r="35" spans="1:7" ht="16.5" customHeight="1">
      <c r="A35" s="58">
        <v>50</v>
      </c>
      <c r="B35" s="82" t="s">
        <v>60</v>
      </c>
      <c r="C35" s="106"/>
      <c r="D35" s="123"/>
      <c r="E35" s="123"/>
      <c r="F35" s="143"/>
      <c r="G35" s="227">
        <f t="shared" si="0"/>
        <v>0</v>
      </c>
    </row>
    <row r="36" spans="1:7" ht="16.5" customHeight="1">
      <c r="A36" s="58">
        <v>52</v>
      </c>
      <c r="B36" s="82" t="s">
        <v>32</v>
      </c>
      <c r="C36" s="106">
        <v>112</v>
      </c>
      <c r="D36" s="123">
        <v>48</v>
      </c>
      <c r="E36" s="123">
        <v>12</v>
      </c>
      <c r="F36" s="143">
        <v>39</v>
      </c>
      <c r="G36" s="227">
        <f t="shared" si="0"/>
        <v>211</v>
      </c>
    </row>
    <row r="37" spans="1:7" ht="16.5" customHeight="1">
      <c r="A37" s="58">
        <v>53</v>
      </c>
      <c r="B37" s="82" t="s">
        <v>59</v>
      </c>
      <c r="C37" s="106"/>
      <c r="D37" s="123"/>
      <c r="E37" s="123"/>
      <c r="F37" s="143"/>
      <c r="G37" s="227">
        <f t="shared" si="0"/>
        <v>0</v>
      </c>
    </row>
    <row r="38" spans="1:7" ht="16.5" customHeight="1">
      <c r="A38" s="58">
        <v>55</v>
      </c>
      <c r="B38" s="82" t="s">
        <v>74</v>
      </c>
      <c r="C38" s="106"/>
      <c r="D38" s="123"/>
      <c r="E38" s="123"/>
      <c r="F38" s="143">
        <v>5</v>
      </c>
      <c r="G38" s="227">
        <f t="shared" si="0"/>
        <v>5</v>
      </c>
    </row>
    <row r="39" spans="1:7" ht="16.5" customHeight="1">
      <c r="A39" s="58">
        <v>57</v>
      </c>
      <c r="B39" s="82" t="s">
        <v>110</v>
      </c>
      <c r="C39" s="106">
        <v>178</v>
      </c>
      <c r="D39" s="123">
        <v>69</v>
      </c>
      <c r="E39" s="160">
        <v>8</v>
      </c>
      <c r="F39" s="143">
        <v>67</v>
      </c>
      <c r="G39" s="227">
        <f t="shared" si="0"/>
        <v>322</v>
      </c>
    </row>
    <row r="40" spans="1:7" ht="16.5" customHeight="1">
      <c r="A40" s="58">
        <v>59</v>
      </c>
      <c r="B40" s="82" t="s">
        <v>33</v>
      </c>
      <c r="C40" s="106"/>
      <c r="D40" s="123"/>
      <c r="E40" s="84"/>
      <c r="F40" s="143">
        <v>18</v>
      </c>
      <c r="G40" s="227">
        <f t="shared" si="0"/>
        <v>18</v>
      </c>
    </row>
    <row r="41" spans="1:7" ht="16.5" customHeight="1" thickBot="1">
      <c r="A41" s="59">
        <v>60</v>
      </c>
      <c r="B41" s="103" t="s">
        <v>34</v>
      </c>
      <c r="C41" s="107">
        <v>24</v>
      </c>
      <c r="D41" s="126">
        <v>81</v>
      </c>
      <c r="E41" s="108">
        <v>10</v>
      </c>
      <c r="F41" s="144">
        <v>70</v>
      </c>
      <c r="G41" s="109">
        <f t="shared" si="0"/>
        <v>185</v>
      </c>
    </row>
    <row r="42" ht="12.75">
      <c r="I42" s="41"/>
    </row>
    <row r="43" spans="1:12" s="30" customFormat="1" ht="12.75">
      <c r="A43" s="277" t="s">
        <v>103</v>
      </c>
      <c r="B43" s="277"/>
      <c r="C43" s="277"/>
      <c r="D43" s="277"/>
      <c r="E43" s="277"/>
      <c r="F43" s="277"/>
      <c r="G43" s="277"/>
      <c r="I43" s="99"/>
      <c r="L43" s="100"/>
    </row>
    <row r="44" spans="1:12" s="30" customFormat="1" ht="12.75">
      <c r="A44" s="25"/>
      <c r="B44" s="25"/>
      <c r="C44" s="36"/>
      <c r="D44" s="128"/>
      <c r="E44" s="31"/>
      <c r="F44" s="145"/>
      <c r="G44" s="24"/>
      <c r="I44" s="99"/>
      <c r="L44" s="100"/>
    </row>
    <row r="45" spans="1:12" s="30" customFormat="1" ht="12.75">
      <c r="A45" s="25"/>
      <c r="B45" s="25"/>
      <c r="C45" s="36"/>
      <c r="D45" s="128"/>
      <c r="E45" s="31"/>
      <c r="F45" s="145"/>
      <c r="G45" s="24"/>
      <c r="I45" s="99"/>
      <c r="L45" s="100"/>
    </row>
    <row r="46" spans="1:12" s="30" customFormat="1" ht="21.75" customHeight="1" thickBot="1">
      <c r="A46" s="293" t="s">
        <v>169</v>
      </c>
      <c r="B46" s="294"/>
      <c r="C46" s="294"/>
      <c r="D46" s="294"/>
      <c r="E46" s="294"/>
      <c r="F46" s="294"/>
      <c r="G46" s="295"/>
      <c r="I46" s="99"/>
      <c r="L46" s="100"/>
    </row>
    <row r="47" spans="1:12" s="30" customFormat="1" ht="18" customHeight="1" thickBot="1">
      <c r="A47" s="219" t="s">
        <v>72</v>
      </c>
      <c r="B47" s="220" t="s">
        <v>54</v>
      </c>
      <c r="C47" s="210" t="s">
        <v>101</v>
      </c>
      <c r="D47" s="211" t="s">
        <v>100</v>
      </c>
      <c r="E47" s="210" t="s">
        <v>48</v>
      </c>
      <c r="F47" s="211" t="s">
        <v>102</v>
      </c>
      <c r="G47" s="212" t="s">
        <v>49</v>
      </c>
      <c r="I47" s="99"/>
      <c r="L47" s="100"/>
    </row>
    <row r="48" spans="1:7" s="30" customFormat="1" ht="16.5" customHeight="1">
      <c r="A48" s="221">
        <v>61</v>
      </c>
      <c r="B48" s="222" t="s">
        <v>78</v>
      </c>
      <c r="C48" s="216"/>
      <c r="D48" s="123">
        <v>12</v>
      </c>
      <c r="E48" s="84"/>
      <c r="F48" s="208">
        <v>64</v>
      </c>
      <c r="G48" s="213">
        <f>SUM(C48:F48)</f>
        <v>76</v>
      </c>
    </row>
    <row r="49" spans="1:7" s="30" customFormat="1" ht="16.5" customHeight="1">
      <c r="A49" s="58">
        <v>62</v>
      </c>
      <c r="B49" s="223" t="s">
        <v>83</v>
      </c>
      <c r="C49" s="216"/>
      <c r="D49" s="123"/>
      <c r="E49" s="84"/>
      <c r="F49" s="208">
        <v>23</v>
      </c>
      <c r="G49" s="213">
        <f aca="true" t="shared" si="1" ref="G49:G88">SUM(C49:F49)</f>
        <v>23</v>
      </c>
    </row>
    <row r="50" spans="1:7" s="30" customFormat="1" ht="16.5" customHeight="1">
      <c r="A50" s="58">
        <v>63</v>
      </c>
      <c r="B50" s="223" t="s">
        <v>82</v>
      </c>
      <c r="C50" s="216"/>
      <c r="D50" s="123">
        <v>6</v>
      </c>
      <c r="E50" s="123"/>
      <c r="F50" s="208">
        <v>9</v>
      </c>
      <c r="G50" s="213">
        <f t="shared" si="1"/>
        <v>15</v>
      </c>
    </row>
    <row r="51" spans="1:7" s="30" customFormat="1" ht="16.5" customHeight="1">
      <c r="A51" s="58">
        <v>64</v>
      </c>
      <c r="B51" s="223" t="s">
        <v>35</v>
      </c>
      <c r="C51" s="216">
        <v>60</v>
      </c>
      <c r="D51" s="123">
        <v>33</v>
      </c>
      <c r="E51" s="160">
        <v>36</v>
      </c>
      <c r="F51" s="208">
        <v>26</v>
      </c>
      <c r="G51" s="213">
        <f t="shared" si="1"/>
        <v>155</v>
      </c>
    </row>
    <row r="52" spans="1:7" s="30" customFormat="1" ht="16.5" customHeight="1">
      <c r="A52" s="58">
        <v>65</v>
      </c>
      <c r="B52" s="223" t="s">
        <v>84</v>
      </c>
      <c r="C52" s="216"/>
      <c r="D52" s="123"/>
      <c r="E52" s="84"/>
      <c r="F52" s="208"/>
      <c r="G52" s="213">
        <f t="shared" si="1"/>
        <v>0</v>
      </c>
    </row>
    <row r="53" spans="1:7" ht="16.5" customHeight="1">
      <c r="A53" s="58">
        <v>66</v>
      </c>
      <c r="B53" s="223" t="s">
        <v>36</v>
      </c>
      <c r="C53" s="216">
        <v>14</v>
      </c>
      <c r="D53" s="123">
        <v>30</v>
      </c>
      <c r="E53" s="84">
        <v>8</v>
      </c>
      <c r="F53" s="208">
        <v>47</v>
      </c>
      <c r="G53" s="213">
        <f t="shared" si="1"/>
        <v>99</v>
      </c>
    </row>
    <row r="54" spans="1:7" s="30" customFormat="1" ht="16.5" customHeight="1">
      <c r="A54" s="58">
        <v>70</v>
      </c>
      <c r="B54" s="223" t="s">
        <v>79</v>
      </c>
      <c r="C54" s="216"/>
      <c r="D54" s="123"/>
      <c r="E54" s="84"/>
      <c r="F54" s="208"/>
      <c r="G54" s="213">
        <f t="shared" si="1"/>
        <v>0</v>
      </c>
    </row>
    <row r="55" spans="1:7" s="30" customFormat="1" ht="16.5" customHeight="1">
      <c r="A55" s="58">
        <v>71</v>
      </c>
      <c r="B55" s="223" t="s">
        <v>129</v>
      </c>
      <c r="C55" s="216"/>
      <c r="D55" s="123"/>
      <c r="E55" s="84"/>
      <c r="F55" s="208"/>
      <c r="G55" s="213">
        <f t="shared" si="1"/>
        <v>0</v>
      </c>
    </row>
    <row r="56" spans="1:7" s="30" customFormat="1" ht="16.5" customHeight="1">
      <c r="A56" s="58">
        <v>76</v>
      </c>
      <c r="B56" s="223" t="s">
        <v>57</v>
      </c>
      <c r="C56" s="216"/>
      <c r="D56" s="123"/>
      <c r="E56" s="84"/>
      <c r="F56" s="208">
        <v>10</v>
      </c>
      <c r="G56" s="213">
        <f t="shared" si="1"/>
        <v>10</v>
      </c>
    </row>
    <row r="57" spans="1:7" s="30" customFormat="1" ht="16.5" customHeight="1">
      <c r="A57" s="58">
        <v>77</v>
      </c>
      <c r="B57" s="223" t="s">
        <v>37</v>
      </c>
      <c r="C57" s="216"/>
      <c r="D57" s="123"/>
      <c r="E57" s="84"/>
      <c r="F57" s="208">
        <v>4</v>
      </c>
      <c r="G57" s="213">
        <f t="shared" si="1"/>
        <v>4</v>
      </c>
    </row>
    <row r="58" spans="1:7" s="30" customFormat="1" ht="16.5" customHeight="1">
      <c r="A58" s="58">
        <v>78</v>
      </c>
      <c r="B58" s="223" t="s">
        <v>87</v>
      </c>
      <c r="C58" s="216"/>
      <c r="D58" s="123"/>
      <c r="E58" s="84"/>
      <c r="F58" s="208"/>
      <c r="G58" s="213">
        <f t="shared" si="1"/>
        <v>0</v>
      </c>
    </row>
    <row r="59" spans="1:7" s="30" customFormat="1" ht="16.5" customHeight="1">
      <c r="A59" s="58">
        <v>80</v>
      </c>
      <c r="B59" s="223" t="s">
        <v>80</v>
      </c>
      <c r="C59" s="216"/>
      <c r="D59" s="123"/>
      <c r="E59" s="123"/>
      <c r="F59" s="208"/>
      <c r="G59" s="213">
        <f t="shared" si="1"/>
        <v>0</v>
      </c>
    </row>
    <row r="60" spans="1:7" s="30" customFormat="1" ht="16.5" customHeight="1">
      <c r="A60" s="58">
        <v>81</v>
      </c>
      <c r="B60" s="223" t="s">
        <v>120</v>
      </c>
      <c r="C60" s="216"/>
      <c r="D60" s="123"/>
      <c r="E60" s="84"/>
      <c r="F60" s="208"/>
      <c r="G60" s="213">
        <f t="shared" si="1"/>
        <v>0</v>
      </c>
    </row>
    <row r="61" spans="1:7" s="30" customFormat="1" ht="16.5" customHeight="1">
      <c r="A61" s="58">
        <v>82</v>
      </c>
      <c r="B61" s="223" t="s">
        <v>88</v>
      </c>
      <c r="C61" s="216"/>
      <c r="D61" s="123"/>
      <c r="E61" s="84"/>
      <c r="F61" s="208"/>
      <c r="G61" s="213">
        <f t="shared" si="1"/>
        <v>0</v>
      </c>
    </row>
    <row r="62" spans="1:7" s="30" customFormat="1" ht="16.5" customHeight="1">
      <c r="A62" s="58">
        <v>88</v>
      </c>
      <c r="B62" s="223" t="s">
        <v>86</v>
      </c>
      <c r="C62" s="216"/>
      <c r="D62" s="123"/>
      <c r="E62" s="84"/>
      <c r="F62" s="208"/>
      <c r="G62" s="213">
        <f t="shared" si="1"/>
        <v>0</v>
      </c>
    </row>
    <row r="63" spans="1:7" s="30" customFormat="1" ht="16.5" customHeight="1">
      <c r="A63" s="58">
        <v>89</v>
      </c>
      <c r="B63" s="223" t="s">
        <v>108</v>
      </c>
      <c r="C63" s="216"/>
      <c r="D63" s="123"/>
      <c r="E63" s="84"/>
      <c r="F63" s="208"/>
      <c r="G63" s="213">
        <f t="shared" si="1"/>
        <v>0</v>
      </c>
    </row>
    <row r="64" spans="1:7" s="30" customFormat="1" ht="16.5" customHeight="1">
      <c r="A64" s="58">
        <v>92</v>
      </c>
      <c r="B64" s="223" t="s">
        <v>118</v>
      </c>
      <c r="C64" s="216"/>
      <c r="D64" s="123"/>
      <c r="E64" s="84"/>
      <c r="F64" s="208"/>
      <c r="G64" s="213">
        <f t="shared" si="1"/>
        <v>0</v>
      </c>
    </row>
    <row r="65" spans="1:7" s="30" customFormat="1" ht="16.5" customHeight="1">
      <c r="A65" s="58">
        <v>93</v>
      </c>
      <c r="B65" s="223" t="s">
        <v>116</v>
      </c>
      <c r="C65" s="216"/>
      <c r="D65" s="123"/>
      <c r="E65" s="84"/>
      <c r="F65" s="208"/>
      <c r="G65" s="213">
        <f t="shared" si="1"/>
        <v>0</v>
      </c>
    </row>
    <row r="66" spans="1:7" ht="16.5" customHeight="1">
      <c r="A66" s="58">
        <v>95</v>
      </c>
      <c r="B66" s="223" t="s">
        <v>91</v>
      </c>
      <c r="C66" s="216"/>
      <c r="D66" s="123"/>
      <c r="E66" s="84"/>
      <c r="F66" s="208"/>
      <c r="G66" s="213">
        <f t="shared" si="1"/>
        <v>0</v>
      </c>
    </row>
    <row r="67" spans="1:7" ht="16.5" customHeight="1">
      <c r="A67" s="58">
        <v>97</v>
      </c>
      <c r="B67" s="223" t="s">
        <v>89</v>
      </c>
      <c r="C67" s="216"/>
      <c r="D67" s="123"/>
      <c r="E67" s="84"/>
      <c r="F67" s="208"/>
      <c r="G67" s="213">
        <f t="shared" si="1"/>
        <v>0</v>
      </c>
    </row>
    <row r="68" spans="1:7" ht="16.5" customHeight="1">
      <c r="A68" s="58">
        <v>99</v>
      </c>
      <c r="B68" s="223" t="s">
        <v>127</v>
      </c>
      <c r="C68" s="216"/>
      <c r="D68" s="123"/>
      <c r="E68" s="84"/>
      <c r="F68" s="208"/>
      <c r="G68" s="213">
        <f t="shared" si="1"/>
        <v>0</v>
      </c>
    </row>
    <row r="69" spans="1:7" ht="16.5" customHeight="1">
      <c r="A69" s="58">
        <v>103</v>
      </c>
      <c r="B69" s="223" t="s">
        <v>71</v>
      </c>
      <c r="C69" s="217">
        <v>647</v>
      </c>
      <c r="D69" s="123">
        <v>261</v>
      </c>
      <c r="E69" s="123">
        <v>84</v>
      </c>
      <c r="F69" s="208">
        <v>110</v>
      </c>
      <c r="G69" s="213">
        <f t="shared" si="1"/>
        <v>1102</v>
      </c>
    </row>
    <row r="70" spans="1:7" ht="16.5" customHeight="1">
      <c r="A70" s="58">
        <v>105</v>
      </c>
      <c r="B70" s="223" t="s">
        <v>38</v>
      </c>
      <c r="C70" s="216"/>
      <c r="D70" s="123"/>
      <c r="E70" s="123"/>
      <c r="F70" s="208"/>
      <c r="G70" s="213">
        <f t="shared" si="1"/>
        <v>0</v>
      </c>
    </row>
    <row r="71" spans="1:7" ht="16.5" customHeight="1">
      <c r="A71" s="58">
        <v>108</v>
      </c>
      <c r="B71" s="223" t="s">
        <v>98</v>
      </c>
      <c r="C71" s="216">
        <v>39</v>
      </c>
      <c r="D71" s="123"/>
      <c r="E71" s="123"/>
      <c r="F71" s="208">
        <v>20</v>
      </c>
      <c r="G71" s="213">
        <f t="shared" si="1"/>
        <v>59</v>
      </c>
    </row>
    <row r="72" spans="1:7" ht="16.5" customHeight="1">
      <c r="A72" s="58">
        <v>112</v>
      </c>
      <c r="B72" s="223" t="s">
        <v>39</v>
      </c>
      <c r="C72" s="216"/>
      <c r="D72" s="123"/>
      <c r="E72" s="123"/>
      <c r="F72" s="208">
        <v>47</v>
      </c>
      <c r="G72" s="213">
        <f t="shared" si="1"/>
        <v>47</v>
      </c>
    </row>
    <row r="73" spans="1:7" ht="16.5" customHeight="1">
      <c r="A73" s="58">
        <v>115</v>
      </c>
      <c r="B73" s="223" t="s">
        <v>90</v>
      </c>
      <c r="C73" s="216"/>
      <c r="D73" s="123"/>
      <c r="E73" s="123"/>
      <c r="F73" s="208"/>
      <c r="G73" s="213">
        <f t="shared" si="1"/>
        <v>0</v>
      </c>
    </row>
    <row r="74" spans="1:7" ht="16.5" customHeight="1" thickBot="1">
      <c r="A74" s="58">
        <v>116</v>
      </c>
      <c r="B74" s="223" t="s">
        <v>40</v>
      </c>
      <c r="C74" s="216">
        <v>166</v>
      </c>
      <c r="D74" s="123">
        <v>61.5</v>
      </c>
      <c r="E74" s="123">
        <v>62</v>
      </c>
      <c r="F74" s="208">
        <v>14</v>
      </c>
      <c r="G74" s="213">
        <f t="shared" si="1"/>
        <v>303.5</v>
      </c>
    </row>
    <row r="75" spans="1:10" ht="16.5" customHeight="1" thickBot="1">
      <c r="A75" s="58">
        <v>118</v>
      </c>
      <c r="B75" s="223" t="s">
        <v>156</v>
      </c>
      <c r="C75" s="216"/>
      <c r="D75" s="123"/>
      <c r="E75" s="123"/>
      <c r="F75" s="208">
        <v>7</v>
      </c>
      <c r="G75" s="213">
        <f t="shared" si="1"/>
        <v>7</v>
      </c>
      <c r="J75" s="209"/>
    </row>
    <row r="76" spans="1:7" ht="16.5" customHeight="1">
      <c r="A76" s="58">
        <v>119</v>
      </c>
      <c r="B76" s="223" t="s">
        <v>41</v>
      </c>
      <c r="C76" s="216">
        <v>116</v>
      </c>
      <c r="D76" s="123">
        <v>655.5</v>
      </c>
      <c r="E76" s="123">
        <v>52</v>
      </c>
      <c r="F76" s="208">
        <v>383</v>
      </c>
      <c r="G76" s="213">
        <f t="shared" si="1"/>
        <v>1206.5</v>
      </c>
    </row>
    <row r="77" spans="1:7" ht="16.5" customHeight="1">
      <c r="A77" s="58">
        <v>121</v>
      </c>
      <c r="B77" s="223" t="s">
        <v>42</v>
      </c>
      <c r="C77" s="216">
        <v>136</v>
      </c>
      <c r="D77" s="123">
        <v>141</v>
      </c>
      <c r="E77" s="123">
        <v>48</v>
      </c>
      <c r="F77" s="208">
        <v>132</v>
      </c>
      <c r="G77" s="213">
        <f t="shared" si="1"/>
        <v>457</v>
      </c>
    </row>
    <row r="78" spans="1:7" ht="16.5" customHeight="1">
      <c r="A78" s="58">
        <v>122</v>
      </c>
      <c r="B78" s="223" t="s">
        <v>81</v>
      </c>
      <c r="C78" s="216"/>
      <c r="D78" s="123"/>
      <c r="E78" s="123"/>
      <c r="F78" s="208">
        <v>1</v>
      </c>
      <c r="G78" s="213">
        <f t="shared" si="1"/>
        <v>1</v>
      </c>
    </row>
    <row r="79" spans="1:7" ht="16.5" customHeight="1">
      <c r="A79" s="58">
        <v>124</v>
      </c>
      <c r="B79" s="223" t="s">
        <v>56</v>
      </c>
      <c r="C79" s="216"/>
      <c r="D79" s="123"/>
      <c r="E79" s="123"/>
      <c r="F79" s="208"/>
      <c r="G79" s="213">
        <f t="shared" si="1"/>
        <v>0</v>
      </c>
    </row>
    <row r="80" spans="1:7" ht="16.5" customHeight="1">
      <c r="A80" s="58">
        <v>125</v>
      </c>
      <c r="B80" s="223" t="s">
        <v>152</v>
      </c>
      <c r="C80" s="216"/>
      <c r="D80" s="123"/>
      <c r="E80" s="123"/>
      <c r="F80" s="208"/>
      <c r="G80" s="213">
        <f t="shared" si="1"/>
        <v>0</v>
      </c>
    </row>
    <row r="81" spans="1:7" ht="16.5" customHeight="1">
      <c r="A81" s="58">
        <v>128</v>
      </c>
      <c r="B81" s="224" t="s">
        <v>130</v>
      </c>
      <c r="C81" s="216"/>
      <c r="D81" s="123"/>
      <c r="E81" s="123"/>
      <c r="F81" s="208">
        <v>22</v>
      </c>
      <c r="G81" s="213">
        <f>SUM(C81:F81)</f>
        <v>22</v>
      </c>
    </row>
    <row r="82" spans="1:7" ht="16.5" customHeight="1">
      <c r="A82" s="58">
        <v>129</v>
      </c>
      <c r="B82" s="223" t="s">
        <v>141</v>
      </c>
      <c r="C82" s="216"/>
      <c r="D82" s="123">
        <v>33</v>
      </c>
      <c r="E82" s="123"/>
      <c r="F82" s="208">
        <v>114</v>
      </c>
      <c r="G82" s="213">
        <f t="shared" si="1"/>
        <v>147</v>
      </c>
    </row>
    <row r="83" spans="1:7" ht="16.5" customHeight="1">
      <c r="A83" s="58">
        <v>132</v>
      </c>
      <c r="B83" s="223" t="s">
        <v>43</v>
      </c>
      <c r="C83" s="217">
        <v>85</v>
      </c>
      <c r="D83" s="123">
        <v>87</v>
      </c>
      <c r="E83" s="123">
        <v>46</v>
      </c>
      <c r="F83" s="208">
        <v>76</v>
      </c>
      <c r="G83" s="213">
        <f t="shared" si="1"/>
        <v>294</v>
      </c>
    </row>
    <row r="84" spans="1:7" ht="16.5" customHeight="1">
      <c r="A84" s="58">
        <v>133</v>
      </c>
      <c r="B84" s="223" t="s">
        <v>76</v>
      </c>
      <c r="C84" s="216"/>
      <c r="D84" s="123">
        <v>60</v>
      </c>
      <c r="E84" s="123">
        <v>8</v>
      </c>
      <c r="F84" s="208">
        <v>54</v>
      </c>
      <c r="G84" s="213">
        <f t="shared" si="1"/>
        <v>122</v>
      </c>
    </row>
    <row r="85" spans="1:7" ht="16.5" customHeight="1">
      <c r="A85" s="58">
        <v>134</v>
      </c>
      <c r="B85" s="223" t="s">
        <v>44</v>
      </c>
      <c r="C85" s="216"/>
      <c r="D85" s="123"/>
      <c r="E85" s="123"/>
      <c r="F85" s="208"/>
      <c r="G85" s="213">
        <f t="shared" si="1"/>
        <v>0</v>
      </c>
    </row>
    <row r="86" spans="1:7" ht="16.5" customHeight="1">
      <c r="A86" s="58">
        <v>135</v>
      </c>
      <c r="B86" s="223" t="s">
        <v>45</v>
      </c>
      <c r="C86" s="216"/>
      <c r="D86" s="123"/>
      <c r="E86" s="84"/>
      <c r="F86" s="208">
        <v>11</v>
      </c>
      <c r="G86" s="213">
        <f t="shared" si="1"/>
        <v>11</v>
      </c>
    </row>
    <row r="87" spans="1:7" ht="16.5" customHeight="1">
      <c r="A87" s="58">
        <v>185</v>
      </c>
      <c r="B87" s="223" t="s">
        <v>155</v>
      </c>
      <c r="C87" s="216"/>
      <c r="D87" s="123">
        <v>48</v>
      </c>
      <c r="E87" s="84"/>
      <c r="F87" s="208">
        <v>7</v>
      </c>
      <c r="G87" s="213">
        <f t="shared" si="1"/>
        <v>55</v>
      </c>
    </row>
    <row r="88" spans="1:7" ht="16.5" customHeight="1" thickBot="1">
      <c r="A88" s="59">
        <v>187</v>
      </c>
      <c r="B88" s="225" t="s">
        <v>157</v>
      </c>
      <c r="C88" s="218"/>
      <c r="D88" s="126">
        <v>6</v>
      </c>
      <c r="E88" s="108"/>
      <c r="F88" s="214">
        <v>6</v>
      </c>
      <c r="G88" s="215">
        <f t="shared" si="1"/>
        <v>12</v>
      </c>
    </row>
    <row r="89" spans="1:7" ht="10.5" customHeight="1">
      <c r="A89" s="25"/>
      <c r="B89" s="25"/>
      <c r="C89" s="61"/>
      <c r="D89" s="128"/>
      <c r="E89" s="31"/>
      <c r="F89" s="145"/>
      <c r="G89" s="21"/>
    </row>
    <row r="90" spans="1:251" s="30" customFormat="1" ht="15" customHeight="1">
      <c r="A90" s="25"/>
      <c r="B90" s="25"/>
      <c r="C90" s="60">
        <f>SUM(C3:C41)+SUM(C48:C88)</f>
        <v>3408</v>
      </c>
      <c r="D90" s="60">
        <f>SUM(D3:D41)+SUM(D48:D88)</f>
        <v>2979</v>
      </c>
      <c r="E90" s="60">
        <f>SUM(E3:E41)+SUM(E48:E88)</f>
        <v>846</v>
      </c>
      <c r="F90" s="60">
        <f>SUM(F3:F41)+SUM(F48:F88)</f>
        <v>2709</v>
      </c>
      <c r="G90" s="60">
        <f>SUM(G3:G41)+SUM(G48:G88)</f>
        <v>9942</v>
      </c>
      <c r="H90" s="60">
        <f>SUM(H3:H41)+SUM(H48:H87)</f>
        <v>0</v>
      </c>
      <c r="I90" s="99"/>
      <c r="J90" s="99"/>
      <c r="K90" s="99"/>
      <c r="L90" s="102"/>
      <c r="M90" s="99"/>
      <c r="N90" s="99"/>
      <c r="O90" s="99"/>
      <c r="P90" s="99"/>
      <c r="Q90" s="99"/>
      <c r="R90" s="99">
        <f>SUM(R3:R86)</f>
        <v>0</v>
      </c>
      <c r="S90" s="99"/>
      <c r="T90" s="99"/>
      <c r="U90" s="99"/>
      <c r="V90" s="99"/>
      <c r="W90" s="99">
        <f>SUM(W3:W86)</f>
        <v>0</v>
      </c>
      <c r="X90" s="99">
        <f>SUM(X3:X86)</f>
        <v>0</v>
      </c>
      <c r="Y90" s="99"/>
      <c r="Z90" s="99"/>
      <c r="AA90" s="99"/>
      <c r="AB90" s="99">
        <f>SUM(AB3:AB86)</f>
        <v>0</v>
      </c>
      <c r="AC90" s="99">
        <f>SUM(AC3:AC86)</f>
        <v>0</v>
      </c>
      <c r="AD90" s="99">
        <f>SUM(AD3:AD86)</f>
        <v>0</v>
      </c>
      <c r="AE90" s="99">
        <f>SUM(AE3:AE86)</f>
        <v>0</v>
      </c>
      <c r="AF90" s="99">
        <f>SUM(AF3:AF86)</f>
        <v>0</v>
      </c>
      <c r="AG90" s="99"/>
      <c r="AH90" s="99"/>
      <c r="AI90" s="99"/>
      <c r="AJ90" s="99">
        <f>SUM(AJ3:AJ86)</f>
        <v>0</v>
      </c>
      <c r="AK90" s="99">
        <f>SUM(AK3:AK86)</f>
        <v>0</v>
      </c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</row>
    <row r="91" spans="1:12" s="30" customFormat="1" ht="15" customHeight="1">
      <c r="A91" s="5"/>
      <c r="B91" s="5"/>
      <c r="C91"/>
      <c r="D91" s="127"/>
      <c r="E91" s="4"/>
      <c r="F91" s="127"/>
      <c r="G91"/>
      <c r="L91" s="100"/>
    </row>
    <row r="92" spans="1:7" ht="12.75">
      <c r="A92" s="277" t="s">
        <v>104</v>
      </c>
      <c r="B92" s="277"/>
      <c r="C92" s="277"/>
      <c r="D92" s="277"/>
      <c r="E92" s="277"/>
      <c r="F92" s="277"/>
      <c r="G92" s="277"/>
    </row>
    <row r="6759" ht="12.75">
      <c r="A6759" s="5" t="s">
        <v>132</v>
      </c>
    </row>
  </sheetData>
  <sheetProtection/>
  <mergeCells count="4">
    <mergeCell ref="A1:G1"/>
    <mergeCell ref="A46:G46"/>
    <mergeCell ref="A43:G43"/>
    <mergeCell ref="A92:G92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2016-10-23T07:46:20Z</cp:lastPrinted>
  <dcterms:created xsi:type="dcterms:W3CDTF">1999-10-09T15:33:20Z</dcterms:created>
  <dcterms:modified xsi:type="dcterms:W3CDTF">2016-10-24T07:28:17Z</dcterms:modified>
  <cp:category/>
  <cp:version/>
  <cp:contentType/>
  <cp:contentStatus/>
</cp:coreProperties>
</file>